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6300" yWindow="780" windowWidth="19440" windowHeight="10590" tabRatio="796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</sheets>
  <definedNames>
    <definedName name="Z_500C2F4F_1743_499A_A051_20565DBF52B2_.wvu.PrintArea" localSheetId="0" hidden="1">'1Ф'!$A$1:$AC$27</definedName>
    <definedName name="Z_500C2F4F_1743_499A_A051_20565DBF52B2_.wvu.PrintArea" localSheetId="1" hidden="1">'2 Осв'!$A$1:$U$28</definedName>
    <definedName name="Z_500C2F4F_1743_499A_A051_20565DBF52B2_.wvu.PrintArea" localSheetId="2" hidden="1">'3 ОС'!$A$1:$W$23</definedName>
    <definedName name="Z_500C2F4F_1743_499A_A051_20565DBF52B2_.wvu.PrintArea" localSheetId="3" hidden="1">'4 Пп'!$A$1:$X$22</definedName>
    <definedName name="Z_500C2F4F_1743_499A_A051_20565DBF52B2_.wvu.PrintArea" localSheetId="4" hidden="1">'5Вв'!$A$1:$AA$23</definedName>
    <definedName name="Z_500C2F4F_1743_499A_A051_20565DBF52B2_.wvu.PrintArea" localSheetId="5" hidden="1">'6Вы'!$A$1:$U$22</definedName>
    <definedName name="Z_500C2F4F_1743_499A_A051_20565DBF52B2_.wvu.PrintArea" localSheetId="6" hidden="1">'7Кпкз'!$A$1:$AS$24</definedName>
    <definedName name="Z_500C2F4F_1743_499A_A051_20565DBF52B2_.wvu.PrintArea" localSheetId="7" hidden="1">'8Расш'!$A$1:$M$20</definedName>
    <definedName name="Z_500C2F4F_1743_499A_A051_20565DBF52B2_.wvu.PrintArea" localSheetId="8" hidden="1">'9Фп'!$A$1:$H$460</definedName>
    <definedName name="_xlnm.Print_Area" localSheetId="0">'1Ф'!$A$1:$AC$27</definedName>
    <definedName name="_xlnm.Print_Area" localSheetId="1">'2 Осв'!$A$1:$U$28</definedName>
    <definedName name="_xlnm.Print_Area" localSheetId="2">'3 ОС'!$A$1:$W$23</definedName>
    <definedName name="_xlnm.Print_Area" localSheetId="3">'4 Пп'!$A$1:$X$22</definedName>
    <definedName name="_xlnm.Print_Area" localSheetId="4">'5Вв'!$A$1:$AA$23</definedName>
    <definedName name="_xlnm.Print_Area" localSheetId="5">'6Вы'!$A$1:$U$22</definedName>
    <definedName name="_xlnm.Print_Area" localSheetId="6">'7Кпкз'!$A$1:$AS$24</definedName>
    <definedName name="_xlnm.Print_Area" localSheetId="7">'8Расш'!$A$1:$M$20</definedName>
    <definedName name="_xlnm.Print_Area" localSheetId="8">'9Фп'!$A$1:$H$460</definedName>
  </definedNames>
  <calcPr calcId="125725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R25" i="2"/>
  <c r="P25"/>
  <c r="Q25"/>
  <c r="S25" s="1"/>
  <c r="Q24"/>
  <c r="S24" s="1"/>
  <c r="P24"/>
  <c r="R24" s="1"/>
  <c r="Z25" i="1"/>
  <c r="T25" s="1"/>
  <c r="Y25"/>
  <c r="S25" s="1"/>
  <c r="Z24" l="1"/>
  <c r="Y24"/>
  <c r="T24"/>
  <c r="S24"/>
  <c r="G382" i="9"/>
  <c r="F382"/>
  <c r="G431"/>
  <c r="G428"/>
  <c r="G427"/>
  <c r="F431"/>
  <c r="F428"/>
  <c r="F427"/>
  <c r="F184"/>
  <c r="G184" s="1"/>
  <c r="E185"/>
  <c r="E428"/>
  <c r="D428"/>
  <c r="E73" l="1"/>
  <c r="E376" l="1"/>
  <c r="E62" l="1"/>
  <c r="O20" i="2"/>
  <c r="N20"/>
  <c r="M20"/>
  <c r="L20"/>
  <c r="K20"/>
  <c r="J20"/>
  <c r="D20"/>
  <c r="I20"/>
  <c r="G20"/>
  <c r="E20"/>
  <c r="R21" i="1" l="1"/>
  <c r="R20" s="1"/>
  <c r="R23"/>
  <c r="M20" l="1"/>
  <c r="P20"/>
  <c r="K20" l="1"/>
  <c r="H20"/>
  <c r="G20" l="1"/>
  <c r="F20"/>
  <c r="E20"/>
  <c r="D20" l="1"/>
  <c r="E246" i="9" l="1"/>
  <c r="E235"/>
  <c r="F147"/>
  <c r="E375"/>
  <c r="E211" l="1"/>
  <c r="E210" s="1"/>
  <c r="E243" s="1"/>
  <c r="E23" l="1"/>
  <c r="E305" s="1"/>
  <c r="D400" l="1"/>
  <c r="D399" s="1"/>
  <c r="D374" s="1"/>
  <c r="D376"/>
  <c r="D375" s="1"/>
  <c r="D350"/>
  <c r="D235"/>
  <c r="D246" s="1"/>
  <c r="D211"/>
  <c r="D210" s="1"/>
  <c r="D243" s="1"/>
  <c r="D187"/>
  <c r="D185" s="1"/>
  <c r="D242" s="1"/>
  <c r="D124"/>
  <c r="D96"/>
  <c r="D73"/>
  <c r="D62"/>
  <c r="D55"/>
  <c r="D53" s="1"/>
  <c r="D23"/>
  <c r="D305" s="1"/>
  <c r="Q20" i="2"/>
  <c r="P20"/>
  <c r="S20" s="1"/>
  <c r="D38" i="9" l="1"/>
  <c r="D373"/>
  <c r="D81"/>
  <c r="D109" s="1"/>
  <c r="D250"/>
  <c r="D252" s="1"/>
  <c r="D139" l="1"/>
  <c r="D154" s="1"/>
  <c r="D160"/>
  <c r="F105"/>
  <c r="E55"/>
  <c r="F97" l="1"/>
  <c r="E400" l="1"/>
  <c r="E399" s="1"/>
  <c r="E374" s="1"/>
  <c r="F406"/>
  <c r="G406" s="1"/>
  <c r="F376"/>
  <c r="G376" s="1"/>
  <c r="F375"/>
  <c r="G375" s="1"/>
  <c r="F349"/>
  <c r="F400"/>
  <c r="G400" s="1"/>
  <c r="E187"/>
  <c r="E242" s="1"/>
  <c r="E250" s="1"/>
  <c r="E103"/>
  <c r="F374" l="1"/>
  <c r="G374" s="1"/>
  <c r="E373"/>
  <c r="F373" s="1"/>
  <c r="G373" s="1"/>
  <c r="F399"/>
  <c r="G399" s="1"/>
  <c r="G349" l="1"/>
  <c r="F346"/>
  <c r="G346" s="1"/>
  <c r="F345"/>
  <c r="G345" s="1"/>
  <c r="F344"/>
  <c r="G344" s="1"/>
  <c r="F343"/>
  <c r="G343" s="1"/>
  <c r="F341"/>
  <c r="G341" s="1"/>
  <c r="F340"/>
  <c r="G340" s="1"/>
  <c r="F283"/>
  <c r="G283" s="1"/>
  <c r="F254"/>
  <c r="G254" s="1"/>
  <c r="F252"/>
  <c r="G252" s="1"/>
  <c r="F251"/>
  <c r="G251" s="1"/>
  <c r="F202"/>
  <c r="G202" s="1"/>
  <c r="F200"/>
  <c r="G200" s="1"/>
  <c r="F199"/>
  <c r="G199" s="1"/>
  <c r="F198"/>
  <c r="G198" s="1"/>
  <c r="F197"/>
  <c r="G197" s="1"/>
  <c r="F196"/>
  <c r="G196" s="1"/>
  <c r="F195"/>
  <c r="G195" s="1"/>
  <c r="F194"/>
  <c r="G194" s="1"/>
  <c r="F190"/>
  <c r="G190" s="1"/>
  <c r="F189"/>
  <c r="G189" s="1"/>
  <c r="F187"/>
  <c r="G187" s="1"/>
  <c r="F175"/>
  <c r="G175" s="1"/>
  <c r="F173"/>
  <c r="G173" s="1"/>
  <c r="F167"/>
  <c r="G167" s="1"/>
  <c r="F185"/>
  <c r="G185" s="1"/>
  <c r="E350"/>
  <c r="E124"/>
  <c r="F124" s="1"/>
  <c r="G124" s="1"/>
  <c r="E96"/>
  <c r="F76"/>
  <c r="G76" s="1"/>
  <c r="F158"/>
  <c r="G158" s="1"/>
  <c r="F155"/>
  <c r="F153"/>
  <c r="G153" s="1"/>
  <c r="F145"/>
  <c r="F138"/>
  <c r="G138" s="1"/>
  <c r="F130"/>
  <c r="G130" s="1"/>
  <c r="F108"/>
  <c r="G108" s="1"/>
  <c r="F104"/>
  <c r="G104" s="1"/>
  <c r="F75"/>
  <c r="F74"/>
  <c r="G74" s="1"/>
  <c r="F72"/>
  <c r="G72" s="1"/>
  <c r="F71"/>
  <c r="G71" s="1"/>
  <c r="F69"/>
  <c r="G69" s="1"/>
  <c r="F68"/>
  <c r="G68" s="1"/>
  <c r="F67"/>
  <c r="G67" s="1"/>
  <c r="F60"/>
  <c r="G60" s="1"/>
  <c r="F57"/>
  <c r="G57" s="1"/>
  <c r="F56"/>
  <c r="G56" s="1"/>
  <c r="F55"/>
  <c r="G55" s="1"/>
  <c r="F52"/>
  <c r="G52" s="1"/>
  <c r="F46"/>
  <c r="G46" s="1"/>
  <c r="F44"/>
  <c r="G44" s="1"/>
  <c r="F37"/>
  <c r="G37" s="1"/>
  <c r="F31"/>
  <c r="G31" s="1"/>
  <c r="F29"/>
  <c r="G29" s="1"/>
  <c r="E53"/>
  <c r="F62"/>
  <c r="G62" s="1"/>
  <c r="E38" l="1"/>
  <c r="F96"/>
  <c r="G96" s="1"/>
  <c r="F53"/>
  <c r="G53" s="1"/>
  <c r="F23"/>
  <c r="G23" s="1"/>
  <c r="F70"/>
  <c r="G70" s="1"/>
  <c r="F103"/>
  <c r="G103" s="1"/>
  <c r="F73"/>
  <c r="G73" s="1"/>
  <c r="Q22" i="2"/>
  <c r="P22"/>
  <c r="R22" s="1"/>
  <c r="Q21"/>
  <c r="P21"/>
  <c r="Y23" i="1"/>
  <c r="Z23" s="1"/>
  <c r="T23" s="1"/>
  <c r="Y22"/>
  <c r="S22" s="1"/>
  <c r="Y21"/>
  <c r="Y20" s="1"/>
  <c r="S21" l="1"/>
  <c r="Z20"/>
  <c r="E81" i="9"/>
  <c r="E109" s="1"/>
  <c r="S21" i="2"/>
  <c r="R21"/>
  <c r="S23" i="1"/>
  <c r="Z21"/>
  <c r="T21" s="1"/>
  <c r="Z22"/>
  <c r="T22" s="1"/>
  <c r="F38" i="9"/>
  <c r="G38" s="1"/>
  <c r="S22" i="2"/>
  <c r="S20" i="1" l="1"/>
  <c r="F81" i="9"/>
  <c r="G81" s="1"/>
  <c r="T20" i="1"/>
  <c r="E160" i="9"/>
  <c r="F160" s="1"/>
  <c r="G160" s="1"/>
  <c r="E139"/>
  <c r="E154" s="1"/>
  <c r="F154" s="1"/>
  <c r="G154" s="1"/>
  <c r="F109"/>
  <c r="G109" s="1"/>
  <c r="F139"/>
  <c r="G139" s="1"/>
  <c r="F19" i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F20" i="3"/>
  <c r="G20" s="1"/>
  <c r="H20" s="1"/>
  <c r="I20" s="1"/>
  <c r="J20" s="1"/>
  <c r="K20" s="1"/>
  <c r="L20" s="1"/>
  <c r="M20" s="1"/>
  <c r="T19" i="2" l="1"/>
  <c r="E20" i="6"/>
  <c r="F20" s="1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N20" i="3" l="1"/>
  <c r="O20" s="1"/>
  <c r="P20" s="1"/>
  <c r="Q20" s="1"/>
  <c r="R20" s="1"/>
  <c r="S20" s="1"/>
  <c r="T20" s="1"/>
  <c r="U20" s="1"/>
  <c r="V20" s="1"/>
  <c r="W20" s="1"/>
  <c r="B19" i="4"/>
  <c r="C19" s="1"/>
  <c r="D19" s="1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B19" i="1"/>
  <c r="D19" i="5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C19" i="1" l="1"/>
  <c r="D19" l="1"/>
  <c r="Q23" i="2"/>
  <c r="S23" l="1"/>
  <c r="P23"/>
  <c r="R23" s="1"/>
  <c r="R20" l="1"/>
</calcChain>
</file>

<file path=xl/sharedStrings.xml><?xml version="1.0" encoding="utf-8"?>
<sst xmlns="http://schemas.openxmlformats.org/spreadsheetml/2006/main" count="3906" uniqueCount="859">
  <si>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</si>
  <si>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</si>
  <si>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</si>
  <si>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</si>
  <si>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</si>
  <si>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</si>
  <si>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</si>
  <si>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</si>
  <si>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</si>
  <si>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</si>
  <si>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</si>
  <si>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</si>
  <si>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</si>
  <si>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</si>
  <si>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</si>
  <si>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</si>
  <si>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</si>
  <si>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</si>
  <si>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</si>
  <si>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</si>
  <si>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</si>
  <si>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</si>
  <si>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Установленная мощность центра питания, МВА</t>
  </si>
  <si>
    <t>Фактическое расширение пропускной способности, кВт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</si>
  <si>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</si>
  <si>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</si>
  <si>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</si>
  <si>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</si>
  <si>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</si>
  <si>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</si>
  <si>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</si>
  <si>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</si>
  <si>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</si>
  <si>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</si>
  <si>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</si>
  <si>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</si>
  <si>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</si>
  <si>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</si>
  <si>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</si>
  <si>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</si>
  <si>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</si>
  <si>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</si>
  <si>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</si>
  <si>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</si>
  <si>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</si>
  <si>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</si>
  <si>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</si>
  <si>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</si>
  <si>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</si>
  <si>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</si>
  <si>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</si>
  <si>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</si>
  <si>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</si>
  <si>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</si>
  <si>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</si>
  <si>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</si>
  <si>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</si>
  <si>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</si>
  <si>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бюджетов субъектов Российской Федерации и муниципальных образований</t>
  </si>
  <si>
    <t>Квартал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</si>
  <si>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</si>
  <si>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</si>
  <si>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</si>
  <si>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</si>
  <si>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</si>
  <si>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</si>
  <si>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полное наименование субъекта электроэнергетики</t>
  </si>
  <si>
    <t xml:space="preserve">     полное наименование субъекта электроэнергетики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</si>
  <si>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</si>
  <si>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%</t>
  </si>
  <si>
    <t xml:space="preserve"> 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</si>
  <si>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</si>
  <si>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</si>
  <si>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</si>
  <si>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</si>
  <si>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</si>
  <si>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</si>
  <si>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</si>
  <si>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</si>
  <si>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</si>
  <si>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</si>
  <si>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</si>
  <si>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</si>
  <si>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</si>
  <si>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</si>
  <si>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</si>
  <si>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</si>
  <si>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</si>
  <si>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</si>
  <si>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</si>
  <si>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</si>
  <si>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</si>
  <si>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</si>
  <si>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</si>
  <si>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</si>
  <si>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</si>
  <si>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</si>
  <si>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</si>
  <si>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</si>
  <si>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</si>
  <si>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</si>
  <si>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</si>
  <si>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</si>
  <si>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</si>
  <si>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</si>
  <si>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</si>
  <si>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</si>
  <si>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</si>
  <si>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</si>
  <si>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</si>
  <si>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</si>
  <si>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</si>
  <si>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</si>
  <si>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</si>
  <si>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</si>
  <si>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</si>
  <si>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</si>
  <si>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</si>
  <si>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</si>
  <si>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</si>
  <si>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</si>
  <si>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</si>
  <si>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</si>
  <si>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</si>
  <si>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</si>
  <si>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</si>
  <si>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</si>
  <si>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</si>
  <si>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</si>
  <si>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</si>
  <si>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</si>
  <si>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</si>
  <si>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</si>
  <si>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</si>
  <si>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</si>
  <si>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</si>
  <si>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</si>
  <si>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</si>
  <si>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</si>
  <si>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</si>
  <si>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</si>
  <si>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</si>
  <si>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</si>
  <si>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</si>
  <si>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</si>
  <si>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</si>
  <si>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Форма 5. Отчет об исполнении плана ввода объектов инвестиционной деятельности (мощностей)  в эксплуатацию </t>
  </si>
  <si>
    <t>Форма 2. Отчет об исполнении плана освоения капитальных вложений по инвестиционным проектам инвестиционной программы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</si>
  <si>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</si>
  <si>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</si>
  <si>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</si>
  <si>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факт на 01.01. года N+1</t>
  </si>
  <si>
    <t>факт  на 01.01. года N</t>
  </si>
  <si>
    <t>факт года N-1
(на 01.01.года N)</t>
  </si>
  <si>
    <t>факт года N
(на 01.01. года N+1)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</si>
  <si>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</si>
  <si>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</si>
  <si>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</si>
  <si>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</si>
  <si>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</si>
  <si>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</si>
  <si>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</si>
  <si>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</si>
  <si>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</si>
  <si>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</si>
  <si>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</si>
  <si>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</si>
  <si>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</si>
  <si>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</si>
  <si>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</si>
  <si>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</si>
  <si>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</si>
  <si>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</si>
  <si>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</si>
  <si>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</si>
  <si>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</si>
  <si>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</si>
  <si>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</si>
  <si>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</si>
  <si>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</si>
  <si>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</si>
  <si>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</si>
  <si>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</si>
  <si>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</si>
  <si>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</si>
  <si>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</si>
  <si>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</si>
  <si>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</si>
  <si>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</si>
  <si>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</si>
  <si>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</si>
  <si>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</si>
  <si>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</si>
  <si>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</si>
  <si>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</si>
  <si>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</si>
  <si>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</si>
  <si>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</si>
  <si>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</si>
  <si>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</si>
  <si>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</si>
  <si>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</si>
  <si>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</si>
  <si>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</si>
  <si>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</si>
  <si>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</si>
  <si>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</si>
  <si>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</si>
  <si>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</si>
  <si>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</si>
  <si>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</si>
  <si>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</si>
  <si>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</si>
  <si>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</si>
  <si>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</si>
  <si>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</si>
  <si>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</si>
  <si>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</si>
  <si>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</si>
  <si>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</si>
  <si>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</si>
  <si>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</si>
  <si>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</si>
  <si>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</si>
  <si>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</si>
  <si>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</si>
  <si>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</si>
  <si>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</si>
  <si>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</si>
  <si>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</si>
  <si>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</si>
  <si>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</si>
  <si>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</si>
  <si>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</si>
  <si>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</si>
  <si>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</si>
  <si>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</si>
  <si>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</si>
  <si>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</si>
  <si>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</si>
  <si>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</si>
  <si>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</si>
  <si>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</si>
  <si>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</si>
  <si>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</si>
  <si>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</si>
  <si>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</si>
  <si>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</si>
  <si>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</si>
  <si>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</si>
  <si>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</si>
  <si>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</si>
  <si>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</si>
  <si>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</si>
  <si>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</si>
  <si>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</si>
  <si>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</si>
  <si>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</si>
  <si>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</si>
  <si>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</si>
  <si>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</si>
  <si>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</si>
  <si>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</si>
  <si>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</si>
  <si>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</si>
  <si>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</si>
  <si>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</si>
  <si>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</si>
  <si>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</si>
  <si>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</si>
  <si>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</si>
  <si>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</si>
  <si>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</si>
  <si>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</si>
  <si>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</si>
  <si>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</si>
  <si>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</si>
  <si>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</si>
  <si>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</si>
  <si>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</si>
  <si>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</si>
  <si>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</si>
  <si>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</si>
  <si>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</si>
  <si>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</si>
  <si>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</si>
  <si>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</si>
  <si>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</si>
  <si>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</si>
  <si>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</si>
  <si>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</si>
  <si>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</si>
  <si>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</si>
  <si>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</si>
  <si>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</si>
  <si>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</si>
  <si>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</si>
  <si>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</si>
  <si>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</si>
  <si>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</si>
  <si>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</si>
  <si>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</si>
  <si>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</si>
  <si>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</si>
  <si>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</si>
  <si>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</si>
  <si>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</si>
  <si>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</si>
  <si>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</si>
  <si>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</si>
  <si>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</si>
  <si>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</si>
  <si>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</si>
  <si>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</si>
  <si>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</si>
  <si>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</si>
  <si>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</si>
  <si>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</si>
  <si>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</si>
  <si>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</si>
  <si>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</si>
  <si>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</si>
  <si>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</si>
  <si>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</si>
  <si>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</si>
  <si>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</si>
  <si>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</si>
  <si>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</si>
  <si>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</si>
  <si>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</si>
  <si>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</si>
  <si>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</si>
  <si>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</si>
  <si>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</si>
  <si>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</si>
  <si>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</si>
  <si>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</si>
  <si>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</si>
  <si>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</si>
  <si>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</si>
  <si>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</si>
  <si>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</si>
  <si>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</si>
  <si>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</si>
  <si>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</si>
  <si>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</si>
  <si>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</si>
  <si>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</si>
  <si>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</si>
  <si>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</si>
  <si>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</si>
  <si>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</si>
  <si>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</si>
  <si>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</si>
  <si>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</si>
  <si>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</si>
  <si>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</si>
  <si>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</si>
  <si>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</si>
  <si>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</si>
  <si>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</si>
  <si>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</si>
  <si>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</si>
  <si>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</si>
  <si>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</si>
  <si>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</si>
  <si>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</si>
  <si>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</si>
  <si>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</si>
  <si>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</si>
  <si>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</si>
  <si>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</si>
  <si>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</si>
  <si>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</si>
  <si>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</si>
  <si>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</si>
  <si>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</si>
  <si>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</si>
  <si>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</si>
  <si>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</si>
  <si>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</si>
  <si>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</si>
  <si>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</si>
  <si>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</si>
  <si>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</si>
  <si>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</si>
  <si>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</si>
  <si>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</si>
  <si>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</si>
  <si>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</si>
  <si>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</si>
  <si>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</si>
  <si>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</si>
  <si>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</si>
  <si>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</si>
  <si>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</si>
  <si>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</si>
  <si>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</si>
  <si>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</si>
  <si>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</si>
  <si>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</si>
  <si>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</si>
  <si>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</si>
  <si>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</si>
  <si>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</si>
  <si>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</si>
  <si>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</si>
  <si>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</si>
  <si>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</si>
  <si>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</si>
  <si>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</si>
  <si>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</si>
  <si>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</si>
  <si>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</si>
  <si>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</si>
  <si>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</si>
  <si>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</si>
  <si>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</si>
  <si>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</si>
  <si>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</si>
  <si>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</si>
  <si>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</si>
  <si>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</si>
  <si>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</si>
  <si>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</si>
  <si>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</si>
  <si>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</si>
  <si>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</si>
  <si>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</si>
  <si>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</si>
  <si>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</si>
  <si>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</si>
  <si>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</si>
  <si>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</si>
  <si>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</si>
  <si>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</si>
  <si>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</si>
  <si>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</si>
  <si>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</si>
  <si>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</si>
  <si>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</si>
  <si>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</si>
  <si>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</si>
  <si>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</si>
  <si>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</si>
  <si>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</si>
  <si>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</si>
  <si>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</si>
  <si>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</si>
  <si>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</si>
  <si>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</si>
  <si>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</si>
  <si>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</si>
  <si>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</si>
  <si>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</si>
  <si>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</si>
  <si>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</si>
  <si>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</si>
  <si>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</si>
  <si>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</si>
  <si>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</si>
  <si>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</si>
  <si>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</si>
  <si>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</si>
  <si>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</si>
  <si>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</si>
  <si>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</si>
  <si>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</si>
  <si>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</si>
  <si>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</si>
  <si>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</si>
  <si>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</si>
  <si>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</si>
  <si>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</si>
  <si>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</si>
  <si>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</si>
  <si>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</si>
  <si>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</si>
  <si>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</si>
  <si>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</si>
  <si>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</si>
  <si>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</si>
  <si>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</si>
  <si>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</si>
  <si>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</si>
  <si>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</si>
  <si>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</si>
  <si>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</si>
  <si>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</si>
  <si>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</si>
  <si>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</si>
  <si>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</si>
  <si>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</si>
  <si>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</si>
  <si>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</si>
  <si>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</si>
  <si>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</si>
  <si>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</si>
  <si>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</si>
  <si>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</si>
  <si>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</si>
  <si>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</si>
  <si>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</si>
  <si>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</si>
  <si>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</si>
  <si>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</si>
  <si>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</si>
  <si>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</si>
  <si>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</si>
  <si>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</si>
  <si>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</si>
  <si>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</si>
  <si>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</si>
  <si>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</si>
  <si>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</si>
  <si>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</si>
  <si>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</si>
  <si>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</si>
  <si>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</si>
  <si>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</si>
  <si>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</si>
  <si>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</si>
  <si>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</si>
  <si>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</si>
  <si>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</si>
  <si>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</si>
  <si>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</si>
  <si>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</si>
  <si>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</si>
  <si>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</si>
  <si>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</si>
  <si>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</si>
  <si>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</si>
  <si>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</si>
  <si>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</si>
  <si>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</si>
  <si>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</si>
  <si>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</si>
  <si>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</si>
  <si>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</si>
  <si>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</si>
  <si>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</si>
  <si>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</si>
  <si>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</si>
  <si>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</si>
  <si>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</si>
  <si>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</si>
  <si>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</si>
  <si>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</si>
  <si>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</si>
  <si>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</si>
  <si>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</si>
  <si>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</si>
  <si>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</si>
  <si>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</si>
  <si>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</si>
  <si>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</si>
  <si>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</si>
  <si>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</si>
  <si>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</si>
  <si>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</si>
  <si>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</si>
  <si>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</si>
  <si>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</si>
  <si>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</si>
  <si>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</si>
  <si>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</si>
  <si>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</si>
  <si>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</si>
  <si>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</si>
  <si>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</si>
  <si>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</si>
  <si>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</si>
  <si>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</si>
  <si>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</si>
  <si>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</si>
  <si>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</si>
  <si>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</si>
  <si>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</si>
  <si>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</si>
  <si>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</si>
  <si>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</si>
  <si>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</si>
  <si>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</si>
  <si>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</si>
  <si>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</si>
  <si>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</si>
  <si>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</si>
  <si>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</si>
  <si>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</si>
  <si>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</si>
  <si>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</si>
  <si>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</si>
  <si>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</si>
  <si>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</si>
  <si>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</si>
  <si>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</si>
  <si>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</si>
  <si>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</si>
  <si>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</si>
  <si>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</si>
  <si>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</si>
  <si>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</si>
  <si>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</si>
  <si>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</si>
  <si>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</si>
  <si>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</si>
  <si>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</si>
  <si>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</si>
  <si>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</si>
  <si>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</si>
  <si>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</si>
  <si>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</si>
  <si>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</si>
  <si>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</si>
  <si>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</si>
  <si>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</si>
  <si>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</si>
  <si>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</si>
  <si>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</si>
  <si>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</si>
  <si>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</si>
  <si>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</si>
  <si>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</si>
  <si>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</si>
  <si>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</si>
  <si>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</si>
  <si>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</si>
  <si>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</si>
  <si>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</si>
  <si>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</si>
  <si>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</si>
  <si>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</si>
  <si>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</si>
  <si>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</si>
  <si>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</si>
  <si>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</si>
  <si>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</si>
  <si>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</si>
  <si>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</si>
  <si>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</si>
  <si>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</si>
  <si>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</si>
  <si>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</si>
  <si>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</si>
  <si>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</si>
  <si>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</si>
  <si>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</si>
  <si>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</si>
  <si>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</si>
  <si>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</si>
  <si>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</si>
  <si>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</si>
  <si>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</si>
  <si>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</si>
  <si>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</si>
  <si>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</si>
  <si>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</si>
  <si>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</si>
  <si>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</si>
  <si>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</si>
  <si>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</si>
  <si>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</si>
  <si>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</si>
  <si>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</si>
  <si>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</si>
  <si>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</si>
  <si>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</si>
  <si>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</si>
  <si>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</si>
  <si>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</si>
  <si>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</si>
  <si>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</si>
  <si>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</si>
  <si>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</si>
  <si>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</si>
  <si>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</si>
  <si>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</si>
  <si>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</si>
  <si>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</si>
  <si>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</si>
  <si>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</si>
  <si>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</si>
  <si>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</si>
  <si>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</si>
  <si>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</si>
  <si>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</si>
  <si>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</si>
  <si>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</si>
  <si>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</si>
  <si>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</si>
  <si>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</si>
  <si>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</si>
  <si>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</si>
  <si>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</si>
  <si>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</si>
  <si>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</si>
  <si>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</si>
  <si>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</si>
  <si>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</si>
  <si>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</si>
  <si>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</si>
  <si>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</si>
  <si>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</si>
  <si>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</si>
  <si>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</si>
  <si>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</si>
  <si>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</si>
  <si>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</si>
  <si>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</si>
  <si>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</si>
  <si>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</si>
  <si>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</si>
  <si>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</si>
  <si>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</si>
  <si>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</si>
  <si>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</si>
  <si>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</si>
  <si>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</si>
  <si>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</si>
  <si>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</si>
  <si>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</si>
  <si>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</si>
  <si>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</si>
  <si>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</si>
  <si>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</si>
  <si>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</si>
  <si>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</si>
  <si>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</si>
  <si>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</si>
  <si>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</si>
  <si>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</si>
  <si>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</si>
  <si>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</si>
  <si>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</si>
  <si>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</si>
  <si>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</si>
  <si>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</si>
  <si>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</si>
  <si>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</si>
  <si>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</si>
  <si>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в текущих ценах</t>
  </si>
  <si>
    <t>в прогнозных ценах</t>
  </si>
  <si>
    <t xml:space="preserve">в прогнозных ценах </t>
  </si>
  <si>
    <t>Форма 3. Отчет об исполнении плана ввода основных средств по инвестиционным проектам инвестиционной программы</t>
  </si>
  <si>
    <t>Приложение  № 7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</si>
  <si>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</si>
  <si>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</si>
  <si>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</si>
  <si>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</si>
  <si>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</si>
  <si>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</si>
  <si>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</si>
  <si>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</si>
  <si>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</si>
  <si>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</si>
  <si>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</si>
  <si>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</si>
  <si>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</si>
  <si>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</si>
  <si>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</si>
  <si>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</si>
  <si>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</si>
  <si>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</si>
  <si>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</si>
  <si>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</si>
  <si>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</si>
  <si>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Приложение  № 8</t>
  </si>
  <si>
    <t>Приложение № 9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</si>
  <si>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</si>
  <si>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</si>
  <si>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</si>
  <si>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</si>
  <si>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</si>
  <si>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</si>
  <si>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</si>
  <si>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</si>
  <si>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</si>
  <si>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</si>
  <si>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полное наименование субъекта электроэнергетики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</si>
  <si>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</si>
  <si>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</si>
  <si>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</si>
  <si>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</si>
  <si>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</si>
  <si>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</si>
  <si>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</si>
  <si>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</si>
  <si>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</si>
  <si>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</si>
  <si>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чел.</t>
  </si>
  <si>
    <t>Форма 9. Отчет об исполнении финансового плана субъекта электроэнергетики</t>
  </si>
  <si>
    <r>
      <t xml:space="preserve">Отчет о реализации инвестиционной программы </t>
    </r>
    <r>
      <rPr>
        <b/>
        <u/>
        <sz val="14"/>
        <rFont val="Times New Roman"/>
        <family val="1"/>
        <charset val="204"/>
      </rPr>
      <t>ООО "Кудымкарские электрические сети"</t>
    </r>
  </si>
  <si>
    <r>
      <t xml:space="preserve">Утвержденные плановые значения показателей приведены в соответствии с  </t>
    </r>
    <r>
      <rPr>
        <u/>
        <sz val="14"/>
        <color theme="1"/>
        <rFont val="Times New Roman"/>
        <family val="1"/>
        <charset val="204"/>
      </rPr>
      <t>Приказом РСТ Пермского края СЭД-46-04-38-16 от 10.10.2018г._</t>
    </r>
  </si>
  <si>
    <t>Отклонение</t>
  </si>
  <si>
    <r>
      <t>Отчет о реализации инвестиционной программы</t>
    </r>
    <r>
      <rPr>
        <b/>
        <u/>
        <sz val="14"/>
        <rFont val="Times New Roman"/>
        <family val="1"/>
        <charset val="204"/>
      </rPr>
      <t xml:space="preserve"> ООО "Кудымкарские электрические сети"</t>
    </r>
  </si>
  <si>
    <t>Утвержденные плановые значения показателей приведены в соответствии с Приказом РСТ Пермского края СЭД-46-04-38-16 от 10.10.2018г.</t>
  </si>
  <si>
    <t>Утвержденные плановые значения показателей приведены в соответствии с  Приказом РСТ Пермского края СЭД-46-04-38-16 от 10.10.2018г._</t>
  </si>
  <si>
    <r>
      <t xml:space="preserve">Отчет о реализации инвестиционной программы </t>
    </r>
    <r>
      <rPr>
        <b/>
        <sz val="14"/>
        <rFont val="Times New Roman"/>
        <family val="1"/>
        <charset val="204"/>
      </rPr>
      <t>ООО "Кудымкарские электрические сети"</t>
    </r>
  </si>
  <si>
    <r>
      <t xml:space="preserve">Отчет о реализации инвестиционной программы  </t>
    </r>
    <r>
      <rPr>
        <b/>
        <u/>
        <sz val="14"/>
        <rFont val="Times New Roman"/>
        <family val="1"/>
        <charset val="204"/>
      </rPr>
      <t>ООО "Кудымкарские электрические сети"</t>
    </r>
  </si>
  <si>
    <r>
      <t xml:space="preserve">Инвестиционная программа  </t>
    </r>
    <r>
      <rPr>
        <b/>
        <u/>
        <sz val="14"/>
        <color theme="1"/>
        <rFont val="Times New Roman"/>
        <family val="1"/>
        <charset val="204"/>
      </rPr>
      <t>ООО "Кудымкарские электрические сети"</t>
    </r>
  </si>
  <si>
    <t>Субъект Российской Федерации: Пермский край</t>
  </si>
  <si>
    <t>нд</t>
  </si>
  <si>
    <t>факт года 2018 
(на 01.01.2019 года )</t>
  </si>
  <si>
    <t>факт 2019 года 
(на 01.01. 2020 года)</t>
  </si>
  <si>
    <t>снижены коммерческие потери после монтажа АСКУЭ</t>
  </si>
  <si>
    <t>Показатель замены силовых трансформаторов, МВА</t>
  </si>
  <si>
    <t>Показатель заиены линий электропередач, км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</si>
  <si>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%</t>
  </si>
  <si>
    <t>Приобретение Автовышки на базе ГАЗ-3309 в лизинг</t>
  </si>
  <si>
    <t>Увеличение закупочных цен на материалы и стоимости СМР, увеличение протяженности ВЛ</t>
  </si>
  <si>
    <t>в процессе закупочных процедур изменились сроки приобретения</t>
  </si>
  <si>
    <t>в процессе закупочных процедур изменились сроки и стоимость лизинговых платежей</t>
  </si>
  <si>
    <t>выкуп а/машин по лизингу</t>
  </si>
  <si>
    <t>Увеличение закупочных цен и СМР</t>
  </si>
  <si>
    <t>LE1.6.1.1</t>
  </si>
  <si>
    <t>МЖ1.2.3.5</t>
  </si>
  <si>
    <t xml:space="preserve">Отклонения от плановых показателей 2022 года </t>
  </si>
  <si>
    <t>1,788</t>
  </si>
  <si>
    <t>Млн.рублей с НДС</t>
  </si>
  <si>
    <t>Млн. Рублей с НДС</t>
  </si>
  <si>
    <t>1.4.3</t>
  </si>
  <si>
    <t>экономия расходов на оплату потерь</t>
  </si>
  <si>
    <t>млн рублей</t>
  </si>
  <si>
    <r>
      <t xml:space="preserve">за год </t>
    </r>
    <r>
      <rPr>
        <u/>
        <sz val="14"/>
        <rFont val="Times New Roman"/>
        <family val="1"/>
        <charset val="204"/>
      </rPr>
      <t>2023</t>
    </r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</si>
  <si>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>2024</t>
    </r>
    <r>
      <rPr>
        <sz val="14"/>
        <rFont val="Times New Roman"/>
        <family val="1"/>
        <charset val="204"/>
      </rPr>
      <t xml:space="preserve"> год</t>
    </r>
  </si>
  <si>
    <r>
      <t xml:space="preserve">за год  </t>
    </r>
    <r>
      <rPr>
        <u/>
        <sz val="14"/>
        <rFont val="Times New Roman"/>
        <family val="1"/>
        <charset val="204"/>
      </rPr>
      <t>2023</t>
    </r>
  </si>
  <si>
    <r>
      <t>за год</t>
    </r>
    <r>
      <rPr>
        <u/>
        <sz val="14"/>
        <rFont val="Times New Roman"/>
        <family val="1"/>
        <charset val="204"/>
      </rPr>
      <t xml:space="preserve"> 2023</t>
    </r>
  </si>
  <si>
    <t>Год раскрытия информации: 2024 год</t>
  </si>
  <si>
    <t xml:space="preserve">                    Год раскрытия (предоставления) информации: 2024 год</t>
  </si>
  <si>
    <t>Отчетный 2023 год</t>
  </si>
  <si>
    <t>Отклонение от плановых значений года 2023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</si>
  <si>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2023</t>
  </si>
  <si>
    <t>Вывод объектов инвестиционной деятельности (мощностей) из эксплуатации в год 2023</t>
  </si>
  <si>
    <t>Отклонения от плановых показателей года 2023</t>
  </si>
  <si>
    <t>Ввод объектов инвестиционной деятельности  (мощностей) в эксплуатацию в год 2023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</si>
  <si>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2023</t>
  </si>
  <si>
    <t>Принятие основных средств и нематериальных активов к бухгалтерскому учету в год 2023</t>
  </si>
  <si>
    <t>Отклонение от плана ввода основных средств года 2023</t>
  </si>
  <si>
    <t xml:space="preserve">Фактический объем освоения капитальных вложений на 01.01.2023года, млн. рублей 
(без НДС) </t>
  </si>
  <si>
    <t xml:space="preserve">Остаток освоения капитальных вложений 
на 01.01.2023 года , млн. рублей (без НДС) </t>
  </si>
  <si>
    <t>Освоение капитальных вложений 2023 года , млн. рублей (без НДС)</t>
  </si>
  <si>
    <t>Финансирование капитальных вложений 2023 года , млн. рублей (с НДС)</t>
  </si>
  <si>
    <t xml:space="preserve">Фактический объем финансирования капитальных вложений на 01.01.2023 года , млн. рублей 
(с НДС) </t>
  </si>
  <si>
    <t xml:space="preserve">Остаток финансирования капитальных вложений 
на 01.01.2023 года  в прогнозных ценах соответствующих лет, млн. рублей (с НДС) </t>
  </si>
  <si>
    <t xml:space="preserve">Отклонение от плана финансирования капитальных вложений 2023 года </t>
  </si>
  <si>
    <t>Замена измерительных комплексов приборов учета электроэнергии за 2022г.</t>
  </si>
  <si>
    <t>Замена измерительных комплексов  учета электроэнергии с програмным обеспечением</t>
  </si>
  <si>
    <t>Монтаж АСКУЭ от ТП-24 по пер. Медицинский, ул.Коммунистическая,Коркиных,Леваневского,Лермонтова,Пирогова,Тонкова,Чернышевского.</t>
  </si>
  <si>
    <t>NД1.2.3.5</t>
  </si>
  <si>
    <t>NА1.2.3.1.</t>
  </si>
  <si>
    <t>0,26</t>
  </si>
  <si>
    <t xml:space="preserve">Остаток освоения капитальных вложений 
на 01.01.2024 года, млн. рублей 
(без НДС) </t>
  </si>
  <si>
    <t xml:space="preserve">Остаток финансирования капитальных вложений 
на 01.01. 2024 года  в прогнозных ценах соответствующих лет, млн. рублей 
(с НДС) </t>
  </si>
  <si>
    <t>Отчетный год 2023</t>
  </si>
  <si>
    <t>Отклонения от плановых значений года 2023</t>
  </si>
  <si>
    <t>направлено на ремонт силовых трансформаторов, ремонт зданий ТП</t>
  </si>
  <si>
    <t>Приобретение автомашины ГАЗ-27527-763 для оперативно-выездной бригады</t>
  </si>
  <si>
    <t>2,347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</si>
</sst>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</numFmts>
  <fonts count="73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Times New Roman CY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2"/>
      <name val="Times New Roman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7" fillId="0" borderId="0"/>
  </cellStyleXfs>
  <cellXfs count="460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 applyAlignment="1"/>
    <xf numFmtId="0" fontId="30" fillId="0" borderId="0" xfId="45" applyFont="1" applyFill="1" applyBorder="1" applyAlignment="1"/>
    <xf numFmtId="0" fontId="9" fillId="0" borderId="0" xfId="37" applyFont="1"/>
    <xf numFmtId="0" fontId="9" fillId="0" borderId="0" xfId="37" applyFont="1" applyFill="1" applyBorder="1" applyAlignment="1">
      <alignment horizontal="center" vertical="center" wrapText="1"/>
    </xf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0" xfId="37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33" fillId="0" borderId="0" xfId="55" applyFont="1" applyAlignment="1">
      <alignment vertical="center" wrapText="1"/>
    </xf>
    <xf numFmtId="0" fontId="9" fillId="0" borderId="0" xfId="280" applyFont="1" applyFill="1" applyAlignment="1">
      <alignment vertical="center" wrapText="1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1" fillId="0" borderId="0" xfId="45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35" fillId="0" borderId="0" xfId="37" applyFont="1" applyAlignment="1">
      <alignment horizontal="right"/>
    </xf>
    <xf numFmtId="0" fontId="9" fillId="24" borderId="0" xfId="37" applyFont="1" applyFill="1"/>
    <xf numFmtId="0" fontId="44" fillId="0" borderId="0" xfId="37" applyFont="1"/>
    <xf numFmtId="0" fontId="44" fillId="0" borderId="0" xfId="55" applyFont="1" applyAlignment="1">
      <alignment horizontal="center" vertical="center"/>
    </xf>
    <xf numFmtId="0" fontId="44" fillId="0" borderId="0" xfId="37" applyFont="1" applyFill="1" applyBorder="1" applyAlignment="1">
      <alignment horizontal="center" vertical="center" wrapText="1"/>
    </xf>
    <xf numFmtId="0" fontId="44" fillId="0" borderId="0" xfId="37" applyFont="1" applyFill="1" applyBorder="1" applyAlignment="1">
      <alignment horizontal="left" vertical="center" wrapText="1"/>
    </xf>
    <xf numFmtId="0" fontId="45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5" fillId="24" borderId="0" xfId="37" applyFont="1" applyFill="1"/>
    <xf numFmtId="0" fontId="31" fillId="0" borderId="10" xfId="45" applyFont="1" applyFill="1" applyBorder="1" applyAlignment="1">
      <alignment horizontal="center" vertical="center" textRotation="90" wrapText="1"/>
    </xf>
    <xf numFmtId="0" fontId="9" fillId="0" borderId="0" xfId="37" applyFont="1" applyAlignment="1">
      <alignment horizontal="center" vertical="center" wrapText="1"/>
    </xf>
    <xf numFmtId="49" fontId="46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6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0" fontId="50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6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9" fontId="46" fillId="0" borderId="29" xfId="0" applyNumberFormat="1" applyFont="1" applyFill="1" applyBorder="1" applyAlignment="1">
      <alignment horizontal="center" vertical="center"/>
    </xf>
    <xf numFmtId="0" fontId="46" fillId="0" borderId="30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37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0" fontId="46" fillId="0" borderId="31" xfId="57" applyFont="1" applyFill="1" applyBorder="1" applyAlignment="1">
      <alignment horizontal="center" vertical="center"/>
    </xf>
    <xf numFmtId="0" fontId="46" fillId="0" borderId="41" xfId="57" applyFont="1" applyFill="1" applyBorder="1" applyAlignment="1">
      <alignment horizontal="center" vertical="center"/>
    </xf>
    <xf numFmtId="0" fontId="46" fillId="0" borderId="30" xfId="57" applyFont="1" applyFill="1" applyBorder="1" applyAlignment="1">
      <alignment horizontal="center" vertical="center" wrapText="1"/>
    </xf>
    <xf numFmtId="49" fontId="50" fillId="0" borderId="38" xfId="57" applyNumberFormat="1" applyFont="1" applyFill="1" applyBorder="1" applyAlignment="1">
      <alignment horizontal="center" vertical="center"/>
    </xf>
    <xf numFmtId="0" fontId="50" fillId="0" borderId="31" xfId="57" applyFont="1" applyFill="1" applyBorder="1" applyAlignment="1">
      <alignment horizontal="center" vertical="center" wrapText="1"/>
    </xf>
    <xf numFmtId="0" fontId="50" fillId="0" borderId="39" xfId="57" applyFont="1" applyFill="1" applyBorder="1" applyAlignment="1">
      <alignment horizontal="center" vertical="center" wrapText="1"/>
    </xf>
    <xf numFmtId="0" fontId="50" fillId="0" borderId="32" xfId="57" applyFont="1" applyFill="1" applyBorder="1" applyAlignment="1">
      <alignment horizontal="center" vertical="center"/>
    </xf>
    <xf numFmtId="0" fontId="53" fillId="0" borderId="3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9" fillId="0" borderId="11" xfId="0" applyFont="1" applyFill="1" applyBorder="1" applyAlignment="1">
      <alignment horizontal="left" vertical="center" wrapText="1" indent="1"/>
    </xf>
    <xf numFmtId="0" fontId="46" fillId="0" borderId="27" xfId="57" applyFont="1" applyFill="1" applyBorder="1" applyAlignment="1">
      <alignment horizontal="center" vertical="center" wrapText="1"/>
    </xf>
    <xf numFmtId="49" fontId="46" fillId="0" borderId="29" xfId="57" applyNumberFormat="1" applyFont="1" applyFill="1" applyBorder="1" applyAlignment="1">
      <alignment horizontal="center" vertical="center"/>
    </xf>
    <xf numFmtId="49" fontId="46" fillId="0" borderId="38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49" fontId="46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6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5" fillId="0" borderId="0" xfId="55" applyFont="1"/>
    <xf numFmtId="0" fontId="38" fillId="0" borderId="10" xfId="55" applyFont="1" applyBorder="1" applyAlignment="1">
      <alignment horizontal="center" vertical="center" textRotation="90"/>
    </xf>
    <xf numFmtId="0" fontId="38" fillId="0" borderId="10" xfId="55" applyFont="1" applyBorder="1" applyAlignment="1">
      <alignment horizontal="center" vertical="center" textRotation="90" wrapText="1"/>
    </xf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0" xfId="55" applyFont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24" borderId="0" xfId="55" applyFont="1" applyFill="1" applyAlignment="1">
      <alignment horizontal="center" vertical="center"/>
    </xf>
    <xf numFmtId="0" fontId="9" fillId="24" borderId="0" xfId="37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56" fillId="0" borderId="0" xfId="37" applyFont="1" applyFill="1" applyBorder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7" fillId="24" borderId="0" xfId="55" applyFont="1" applyFill="1" applyAlignment="1">
      <alignment vertical="center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7" fillId="0" borderId="0" xfId="55" applyFont="1" applyAlignment="1">
      <alignment vertical="center"/>
    </xf>
    <xf numFmtId="0" fontId="9" fillId="0" borderId="0" xfId="46" applyFont="1" applyBorder="1" applyAlignment="1"/>
    <xf numFmtId="0" fontId="31" fillId="0" borderId="0" xfId="45" applyFont="1" applyFill="1" applyBorder="1" applyAlignment="1">
      <alignment vertical="center"/>
    </xf>
    <xf numFmtId="0" fontId="31" fillId="0" borderId="0" xfId="45" applyFont="1" applyBorder="1" applyAlignment="1">
      <alignment vertical="center"/>
    </xf>
    <xf numFmtId="0" fontId="31" fillId="0" borderId="10" xfId="45" applyFont="1" applyFill="1" applyBorder="1" applyAlignment="1">
      <alignment horizontal="center" vertical="center" wrapText="1"/>
    </xf>
    <xf numFmtId="0" fontId="9" fillId="0" borderId="11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vertical="center"/>
    </xf>
    <xf numFmtId="0" fontId="9" fillId="0" borderId="0" xfId="46" applyFont="1" applyFill="1" applyBorder="1" applyAlignment="1"/>
    <xf numFmtId="0" fontId="9" fillId="0" borderId="0" xfId="46" applyFont="1" applyAlignment="1"/>
    <xf numFmtId="0" fontId="32" fillId="24" borderId="10" xfId="45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/>
    </xf>
    <xf numFmtId="0" fontId="32" fillId="0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vertical="center" wrapText="1"/>
    </xf>
    <xf numFmtId="0" fontId="46" fillId="0" borderId="10" xfId="57" applyFont="1" applyFill="1" applyBorder="1" applyAlignment="1">
      <alignment horizontal="center" vertical="center" wrapText="1"/>
    </xf>
    <xf numFmtId="0" fontId="46" fillId="0" borderId="18" xfId="57" applyFont="1" applyFill="1" applyBorder="1" applyAlignment="1">
      <alignment horizontal="center" vertical="center" wrapText="1"/>
    </xf>
    <xf numFmtId="49" fontId="47" fillId="0" borderId="11" xfId="57" applyNumberFormat="1" applyFont="1" applyFill="1" applyBorder="1" applyAlignment="1">
      <alignment horizontal="center" vertical="center"/>
    </xf>
    <xf numFmtId="0" fontId="47" fillId="0" borderId="11" xfId="57" applyFont="1" applyFill="1" applyBorder="1" applyAlignment="1">
      <alignment horizontal="center" vertical="center" wrapText="1"/>
    </xf>
    <xf numFmtId="0" fontId="47" fillId="24" borderId="31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 wrapText="1"/>
    </xf>
    <xf numFmtId="49" fontId="46" fillId="0" borderId="15" xfId="57" applyNumberFormat="1" applyFont="1" applyFill="1" applyBorder="1" applyAlignment="1">
      <alignment horizontal="left" vertical="center"/>
    </xf>
    <xf numFmtId="0" fontId="9" fillId="0" borderId="10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9" fillId="24" borderId="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165" fontId="62" fillId="0" borderId="10" xfId="0" applyNumberFormat="1" applyFont="1" applyFill="1" applyBorder="1" applyAlignment="1">
      <alignment horizontal="center" vertical="center" wrapText="1"/>
    </xf>
    <xf numFmtId="165" fontId="9" fillId="0" borderId="10" xfId="37" applyNumberFormat="1" applyFont="1" applyFill="1" applyBorder="1" applyAlignment="1">
      <alignment horizontal="center" vertical="center" wrapText="1"/>
    </xf>
    <xf numFmtId="165" fontId="63" fillId="0" borderId="10" xfId="37" applyNumberFormat="1" applyFont="1" applyFill="1" applyBorder="1" applyAlignment="1">
      <alignment horizontal="center" vertical="center" wrapText="1"/>
    </xf>
    <xf numFmtId="0" fontId="63" fillId="0" borderId="12" xfId="37" applyFont="1" applyFill="1" applyBorder="1" applyAlignment="1">
      <alignment horizontal="center" vertical="center" wrapText="1"/>
    </xf>
    <xf numFmtId="2" fontId="9" fillId="0" borderId="10" xfId="37" applyNumberFormat="1" applyFont="1" applyFill="1" applyBorder="1" applyAlignment="1">
      <alignment horizontal="center" vertical="center" wrapText="1"/>
    </xf>
    <xf numFmtId="165" fontId="63" fillId="24" borderId="10" xfId="37" applyNumberFormat="1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2" fontId="9" fillId="24" borderId="10" xfId="37" applyNumberFormat="1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30" fillId="0" borderId="0" xfId="45" applyFont="1" applyFill="1" applyBorder="1" applyAlignment="1">
      <alignment horizontal="center"/>
    </xf>
    <xf numFmtId="0" fontId="46" fillId="0" borderId="12" xfId="57" applyFont="1" applyFill="1" applyBorder="1" applyAlignment="1">
      <alignment horizontal="center" vertical="center"/>
    </xf>
    <xf numFmtId="0" fontId="46" fillId="0" borderId="10" xfId="57" applyFont="1" applyFill="1" applyBorder="1" applyAlignment="1">
      <alignment horizontal="center" vertical="center"/>
    </xf>
    <xf numFmtId="0" fontId="54" fillId="0" borderId="10" xfId="57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9" fillId="0" borderId="10" xfId="37" applyFont="1" applyFill="1" applyBorder="1" applyAlignment="1">
      <alignment horizontal="center" vertical="center" wrapText="1"/>
    </xf>
    <xf numFmtId="0" fontId="54" fillId="0" borderId="10" xfId="0" applyFont="1" applyFill="1" applyBorder="1"/>
    <xf numFmtId="2" fontId="54" fillId="0" borderId="10" xfId="57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57" applyFont="1" applyFill="1" applyBorder="1" applyAlignment="1">
      <alignment horizontal="left" vertical="center" wrapText="1" indent="3"/>
    </xf>
    <xf numFmtId="0" fontId="54" fillId="0" borderId="10" xfId="57" applyFont="1" applyFill="1" applyBorder="1" applyAlignment="1">
      <alignment horizontal="left" vertical="center" indent="3"/>
    </xf>
    <xf numFmtId="0" fontId="54" fillId="0" borderId="10" xfId="0" applyFont="1" applyFill="1" applyBorder="1" applyAlignment="1">
      <alignment horizontal="left" vertical="center" wrapText="1" indent="1"/>
    </xf>
    <xf numFmtId="0" fontId="54" fillId="0" borderId="10" xfId="57" applyFont="1" applyFill="1" applyBorder="1" applyAlignment="1">
      <alignment horizontal="left" vertical="center" wrapText="1" indent="5"/>
    </xf>
    <xf numFmtId="0" fontId="54" fillId="0" borderId="10" xfId="0" applyFont="1" applyFill="1" applyBorder="1" applyAlignment="1">
      <alignment horizontal="left" vertical="center" wrapText="1" indent="7"/>
    </xf>
    <xf numFmtId="0" fontId="54" fillId="0" borderId="10" xfId="57" applyFont="1" applyFill="1" applyBorder="1" applyAlignment="1">
      <alignment horizontal="left" vertical="center" indent="5"/>
    </xf>
    <xf numFmtId="0" fontId="63" fillId="0" borderId="10" xfId="0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left" vertical="center" wrapText="1" inden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1" xfId="37" applyFont="1" applyFill="1" applyBorder="1" applyAlignment="1">
      <alignment horizontal="center" vertical="center" wrapText="1"/>
    </xf>
    <xf numFmtId="0" fontId="63" fillId="24" borderId="10" xfId="37" applyFont="1" applyFill="1" applyBorder="1" applyAlignment="1">
      <alignment horizontal="center" vertical="center" wrapText="1"/>
    </xf>
    <xf numFmtId="165" fontId="62" fillId="0" borderId="52" xfId="0" applyNumberFormat="1" applyFont="1" applyFill="1" applyBorder="1" applyAlignment="1">
      <alignment horizontal="center" vertical="center" wrapText="1"/>
    </xf>
    <xf numFmtId="2" fontId="63" fillId="24" borderId="10" xfId="37" applyNumberFormat="1" applyFont="1" applyFill="1" applyBorder="1" applyAlignment="1">
      <alignment horizontal="center" vertical="center" wrapText="1"/>
    </xf>
    <xf numFmtId="0" fontId="54" fillId="24" borderId="24" xfId="57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68" fillId="24" borderId="10" xfId="0" applyFont="1" applyFill="1" applyBorder="1" applyAlignment="1">
      <alignment horizontal="center"/>
    </xf>
    <xf numFmtId="0" fontId="54" fillId="24" borderId="10" xfId="0" applyFont="1" applyFill="1" applyBorder="1"/>
    <xf numFmtId="2" fontId="54" fillId="24" borderId="10" xfId="57" applyNumberFormat="1" applyFont="1" applyFill="1" applyBorder="1" applyAlignment="1">
      <alignment horizontal="center" vertical="center"/>
    </xf>
    <xf numFmtId="0" fontId="46" fillId="24" borderId="10" xfId="57" applyFont="1" applyFill="1" applyBorder="1" applyAlignment="1">
      <alignment horizontal="center" vertical="center"/>
    </xf>
    <xf numFmtId="0" fontId="54" fillId="24" borderId="10" xfId="57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horizontal="center"/>
    </xf>
    <xf numFmtId="49" fontId="46" fillId="24" borderId="29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 indent="1"/>
    </xf>
    <xf numFmtId="0" fontId="46" fillId="24" borderId="30" xfId="57" applyFont="1" applyFill="1" applyBorder="1" applyAlignment="1">
      <alignment horizontal="center" vertical="center"/>
    </xf>
    <xf numFmtId="164" fontId="54" fillId="24" borderId="10" xfId="623" applyNumberFormat="1" applyFont="1" applyFill="1" applyBorder="1" applyAlignment="1">
      <alignment horizontal="center" vertical="center"/>
    </xf>
    <xf numFmtId="0" fontId="9" fillId="24" borderId="10" xfId="57" applyFont="1" applyFill="1" applyBorder="1" applyAlignment="1">
      <alignment horizontal="left" vertical="center" wrapText="1" indent="3"/>
    </xf>
    <xf numFmtId="49" fontId="46" fillId="24" borderId="36" xfId="0" applyNumberFormat="1" applyFont="1" applyFill="1" applyBorder="1" applyAlignment="1">
      <alignment horizontal="center" vertical="center"/>
    </xf>
    <xf numFmtId="0" fontId="54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left" vertical="center" wrapText="1" indent="1"/>
    </xf>
    <xf numFmtId="0" fontId="46" fillId="24" borderId="37" xfId="57" applyFont="1" applyFill="1" applyBorder="1" applyAlignment="1">
      <alignment horizontal="center" vertical="center"/>
    </xf>
    <xf numFmtId="2" fontId="54" fillId="24" borderId="15" xfId="57" applyNumberFormat="1" applyFont="1" applyFill="1" applyBorder="1" applyAlignment="1">
      <alignment horizontal="center" vertical="center"/>
    </xf>
    <xf numFmtId="164" fontId="54" fillId="24" borderId="11" xfId="623" applyNumberFormat="1" applyFont="1" applyFill="1" applyBorder="1" applyAlignment="1">
      <alignment horizontal="center" vertical="center"/>
    </xf>
    <xf numFmtId="49" fontId="54" fillId="24" borderId="10" xfId="0" applyNumberFormat="1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vertical="center" wrapText="1"/>
    </xf>
    <xf numFmtId="0" fontId="54" fillId="24" borderId="10" xfId="57" applyFont="1" applyFill="1" applyBorder="1" applyAlignment="1">
      <alignment horizontal="left" vertical="center" indent="1"/>
    </xf>
    <xf numFmtId="0" fontId="54" fillId="24" borderId="10" xfId="57" applyFont="1" applyFill="1" applyBorder="1" applyAlignment="1">
      <alignment horizontal="left" vertical="center" wrapText="1" indent="3"/>
    </xf>
    <xf numFmtId="0" fontId="54" fillId="24" borderId="10" xfId="0" applyFont="1" applyFill="1" applyBorder="1" applyAlignment="1">
      <alignment horizontal="center" vertical="center"/>
    </xf>
    <xf numFmtId="168" fontId="54" fillId="24" borderId="10" xfId="0" applyNumberFormat="1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65" fontId="63" fillId="0" borderId="12" xfId="37" applyNumberFormat="1" applyFont="1" applyFill="1" applyBorder="1" applyAlignment="1">
      <alignment horizontal="center" vertical="center" wrapText="1"/>
    </xf>
    <xf numFmtId="49" fontId="66" fillId="24" borderId="25" xfId="0" applyNumberFormat="1" applyFont="1" applyFill="1" applyBorder="1" applyAlignment="1">
      <alignment horizontal="center" vertical="center"/>
    </xf>
    <xf numFmtId="0" fontId="63" fillId="24" borderId="26" xfId="0" applyFont="1" applyFill="1" applyBorder="1" applyAlignment="1">
      <alignment vertical="center" wrapText="1"/>
    </xf>
    <xf numFmtId="0" fontId="46" fillId="24" borderId="45" xfId="57" applyFont="1" applyFill="1" applyBorder="1" applyAlignment="1">
      <alignment horizontal="center" vertical="center"/>
    </xf>
    <xf numFmtId="168" fontId="68" fillId="24" borderId="26" xfId="0" applyNumberFormat="1" applyFont="1" applyFill="1" applyBorder="1" applyAlignment="1">
      <alignment horizontal="center" vertical="center"/>
    </xf>
    <xf numFmtId="164" fontId="68" fillId="24" borderId="26" xfId="623" applyNumberFormat="1" applyFont="1" applyFill="1" applyBorder="1" applyAlignment="1">
      <alignment horizontal="center"/>
    </xf>
    <xf numFmtId="0" fontId="9" fillId="24" borderId="27" xfId="0" applyFont="1" applyFill="1" applyBorder="1" applyAlignment="1">
      <alignment horizontal="center"/>
    </xf>
    <xf numFmtId="0" fontId="9" fillId="24" borderId="10" xfId="57" applyFont="1" applyFill="1" applyBorder="1" applyAlignment="1">
      <alignment horizontal="left" vertical="center" indent="1"/>
    </xf>
    <xf numFmtId="0" fontId="9" fillId="24" borderId="30" xfId="0" applyFont="1" applyFill="1" applyBorder="1" applyAlignment="1">
      <alignment horizontal="center"/>
    </xf>
    <xf numFmtId="0" fontId="9" fillId="24" borderId="10" xfId="57" applyFont="1" applyFill="1" applyBorder="1" applyAlignment="1">
      <alignment horizontal="left" vertical="center" wrapText="1" indent="1"/>
    </xf>
    <xf numFmtId="164" fontId="54" fillId="24" borderId="10" xfId="623" applyNumberFormat="1" applyFont="1" applyFill="1" applyBorder="1" applyAlignment="1">
      <alignment horizontal="center"/>
    </xf>
    <xf numFmtId="0" fontId="9" fillId="24" borderId="10" xfId="57" applyFont="1" applyFill="1" applyBorder="1" applyAlignment="1">
      <alignment horizontal="left" vertical="center" indent="3"/>
    </xf>
    <xf numFmtId="49" fontId="66" fillId="24" borderId="29" xfId="0" applyNumberFormat="1" applyFont="1" applyFill="1" applyBorder="1" applyAlignment="1">
      <alignment horizontal="center" vertical="center"/>
    </xf>
    <xf numFmtId="0" fontId="55" fillId="24" borderId="30" xfId="0" applyFont="1" applyFill="1" applyBorder="1" applyAlignment="1">
      <alignment horizontal="center" wrapText="1"/>
    </xf>
    <xf numFmtId="0" fontId="9" fillId="24" borderId="10" xfId="57" applyFont="1" applyFill="1" applyBorder="1" applyAlignment="1">
      <alignment horizontal="left" vertical="center" wrapText="1" indent="5"/>
    </xf>
    <xf numFmtId="0" fontId="9" fillId="24" borderId="10" xfId="0" applyFont="1" applyFill="1" applyBorder="1" applyAlignment="1">
      <alignment horizontal="left" vertical="center" wrapText="1" indent="7"/>
    </xf>
    <xf numFmtId="168" fontId="54" fillId="24" borderId="13" xfId="0" applyNumberFormat="1" applyFont="1" applyFill="1" applyBorder="1" applyAlignment="1">
      <alignment horizontal="center" vertical="center"/>
    </xf>
    <xf numFmtId="164" fontId="54" fillId="24" borderId="13" xfId="623" applyNumberFormat="1" applyFont="1" applyFill="1" applyBorder="1" applyAlignment="1">
      <alignment horizontal="center" vertical="center"/>
    </xf>
    <xf numFmtId="0" fontId="9" fillId="24" borderId="11" xfId="57" applyFont="1" applyFill="1" applyBorder="1" applyAlignment="1">
      <alignment horizontal="left" vertical="center" indent="3"/>
    </xf>
    <xf numFmtId="2" fontId="54" fillId="24" borderId="11" xfId="0" applyNumberFormat="1" applyFont="1" applyFill="1" applyBorder="1" applyAlignment="1">
      <alignment horizontal="center"/>
    </xf>
    <xf numFmtId="0" fontId="55" fillId="24" borderId="37" xfId="0" applyFont="1" applyFill="1" applyBorder="1" applyAlignment="1">
      <alignment horizontal="center" wrapText="1"/>
    </xf>
    <xf numFmtId="49" fontId="46" fillId="24" borderId="25" xfId="0" applyNumberFormat="1" applyFont="1" applyFill="1" applyBorder="1" applyAlignment="1">
      <alignment horizontal="center" vertical="center"/>
    </xf>
    <xf numFmtId="0" fontId="46" fillId="24" borderId="27" xfId="57" applyFont="1" applyFill="1" applyBorder="1" applyAlignment="1">
      <alignment horizontal="center" vertical="center"/>
    </xf>
    <xf numFmtId="49" fontId="46" fillId="24" borderId="38" xfId="0" applyNumberFormat="1" applyFont="1" applyFill="1" applyBorder="1" applyAlignment="1">
      <alignment horizontal="center" vertical="center"/>
    </xf>
    <xf numFmtId="0" fontId="9" fillId="24" borderId="32" xfId="57" applyFont="1" applyFill="1" applyBorder="1" applyAlignment="1">
      <alignment horizontal="left" vertical="center" indent="3"/>
    </xf>
    <xf numFmtId="0" fontId="46" fillId="24" borderId="31" xfId="57" applyFont="1" applyFill="1" applyBorder="1" applyAlignment="1">
      <alignment horizontal="center" vertical="center"/>
    </xf>
    <xf numFmtId="49" fontId="66" fillId="24" borderId="40" xfId="0" applyNumberFormat="1" applyFont="1" applyFill="1" applyBorder="1" applyAlignment="1">
      <alignment horizontal="center" vertical="center"/>
    </xf>
    <xf numFmtId="0" fontId="66" fillId="24" borderId="41" xfId="57" applyFont="1" applyFill="1" applyBorder="1" applyAlignment="1">
      <alignment horizontal="center" vertical="center"/>
    </xf>
    <xf numFmtId="0" fontId="63" fillId="24" borderId="10" xfId="0" applyFont="1" applyFill="1" applyBorder="1" applyAlignment="1">
      <alignment vertical="center" wrapText="1"/>
    </xf>
    <xf numFmtId="0" fontId="66" fillId="24" borderId="30" xfId="57" applyFont="1" applyFill="1" applyBorder="1" applyAlignment="1">
      <alignment horizontal="center" vertical="center"/>
    </xf>
    <xf numFmtId="0" fontId="54" fillId="24" borderId="10" xfId="0" applyNumberFormat="1" applyFont="1" applyFill="1" applyBorder="1" applyAlignment="1">
      <alignment horizontal="center" vertical="center"/>
    </xf>
    <xf numFmtId="164" fontId="54" fillId="24" borderId="10" xfId="623" applyNumberFormat="1" applyFont="1" applyFill="1" applyBorder="1" applyAlignment="1">
      <alignment horizontal="center" vertical="center" wrapText="1"/>
    </xf>
    <xf numFmtId="0" fontId="46" fillId="24" borderId="12" xfId="57" applyFont="1" applyFill="1" applyBorder="1" applyAlignment="1">
      <alignment horizontal="center" vertical="center"/>
    </xf>
    <xf numFmtId="0" fontId="66" fillId="24" borderId="12" xfId="57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 wrapText="1"/>
    </xf>
    <xf numFmtId="164" fontId="54" fillId="24" borderId="13" xfId="623" applyNumberFormat="1" applyFont="1" applyFill="1" applyBorder="1" applyAlignment="1">
      <alignment horizontal="center"/>
    </xf>
    <xf numFmtId="0" fontId="9" fillId="24" borderId="26" xfId="0" applyFont="1" applyFill="1" applyBorder="1" applyAlignment="1">
      <alignment vertical="center" wrapText="1"/>
    </xf>
    <xf numFmtId="0" fontId="54" fillId="24" borderId="26" xfId="0" applyFont="1" applyFill="1" applyBorder="1" applyAlignment="1">
      <alignment horizontal="center"/>
    </xf>
    <xf numFmtId="168" fontId="54" fillId="24" borderId="49" xfId="0" applyNumberFormat="1" applyFont="1" applyFill="1" applyBorder="1" applyAlignment="1">
      <alignment horizontal="center" vertical="center"/>
    </xf>
    <xf numFmtId="164" fontId="54" fillId="24" borderId="49" xfId="623" applyNumberFormat="1" applyFont="1" applyFill="1" applyBorder="1" applyAlignment="1">
      <alignment horizontal="center" vertical="center"/>
    </xf>
    <xf numFmtId="0" fontId="54" fillId="24" borderId="10" xfId="57" applyFont="1" applyFill="1" applyBorder="1" applyAlignment="1">
      <alignment horizontal="left" vertical="center" wrapText="1" indent="1"/>
    </xf>
    <xf numFmtId="0" fontId="54" fillId="24" borderId="10" xfId="57" applyFont="1" applyFill="1" applyBorder="1" applyAlignment="1">
      <alignment horizontal="left" vertical="center" indent="3"/>
    </xf>
    <xf numFmtId="0" fontId="54" fillId="24" borderId="10" xfId="57" applyFont="1" applyFill="1" applyBorder="1" applyAlignment="1">
      <alignment horizontal="left" vertical="center" wrapText="1" indent="5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63" fillId="24" borderId="10" xfId="37" applyFont="1" applyFill="1" applyBorder="1" applyAlignment="1">
      <alignment horizontal="center" vertical="center" wrapText="1"/>
    </xf>
    <xf numFmtId="165" fontId="62" fillId="0" borderId="53" xfId="0" applyNumberFormat="1" applyFont="1" applyFill="1" applyBorder="1" applyAlignment="1">
      <alignment horizontal="center" vertical="center" wrapText="1"/>
    </xf>
    <xf numFmtId="168" fontId="9" fillId="0" borderId="10" xfId="37" applyNumberFormat="1" applyFont="1" applyFill="1" applyBorder="1" applyAlignment="1">
      <alignment horizontal="center" vertical="center" wrapText="1"/>
    </xf>
    <xf numFmtId="1" fontId="63" fillId="0" borderId="10" xfId="37" applyNumberFormat="1" applyFont="1" applyFill="1" applyBorder="1" applyAlignment="1">
      <alignment horizontal="center" vertical="center" wrapText="1"/>
    </xf>
    <xf numFmtId="1" fontId="9" fillId="24" borderId="10" xfId="37" applyNumberFormat="1" applyFont="1" applyFill="1" applyBorder="1" applyAlignment="1">
      <alignment horizontal="center" vertical="center" wrapText="1"/>
    </xf>
    <xf numFmtId="0" fontId="9" fillId="24" borderId="53" xfId="37" applyFont="1" applyFill="1" applyBorder="1" applyAlignment="1">
      <alignment horizontal="center" vertical="center" wrapText="1"/>
    </xf>
    <xf numFmtId="1" fontId="63" fillId="24" borderId="10" xfId="37" applyNumberFormat="1" applyFont="1" applyFill="1" applyBorder="1" applyAlignment="1">
      <alignment horizontal="center" vertical="center" wrapText="1"/>
    </xf>
    <xf numFmtId="0" fontId="54" fillId="24" borderId="53" xfId="57" applyFont="1" applyFill="1" applyBorder="1" applyAlignment="1">
      <alignment horizontal="center" vertical="center"/>
    </xf>
    <xf numFmtId="0" fontId="32" fillId="24" borderId="53" xfId="45" applyFont="1" applyFill="1" applyBorder="1" applyAlignment="1">
      <alignment horizontal="center" vertical="center"/>
    </xf>
    <xf numFmtId="164" fontId="54" fillId="24" borderId="53" xfId="623" applyNumberFormat="1" applyFont="1" applyFill="1" applyBorder="1" applyAlignment="1">
      <alignment horizontal="center" vertical="center"/>
    </xf>
    <xf numFmtId="168" fontId="68" fillId="24" borderId="53" xfId="0" applyNumberFormat="1" applyFont="1" applyFill="1" applyBorder="1" applyAlignment="1">
      <alignment horizontal="center"/>
    </xf>
    <xf numFmtId="168" fontId="54" fillId="24" borderId="53" xfId="0" applyNumberFormat="1" applyFont="1" applyFill="1" applyBorder="1" applyAlignment="1">
      <alignment horizontal="center"/>
    </xf>
    <xf numFmtId="168" fontId="54" fillId="24" borderId="53" xfId="57" applyNumberFormat="1" applyFont="1" applyFill="1" applyBorder="1" applyAlignment="1">
      <alignment horizontal="center" vertical="center"/>
    </xf>
    <xf numFmtId="0" fontId="54" fillId="24" borderId="53" xfId="0" applyFont="1" applyFill="1" applyBorder="1" applyAlignment="1">
      <alignment horizontal="center"/>
    </xf>
    <xf numFmtId="0" fontId="0" fillId="24" borderId="53" xfId="0" applyFont="1" applyFill="1" applyBorder="1" applyAlignment="1">
      <alignment horizontal="center"/>
    </xf>
    <xf numFmtId="0" fontId="68" fillId="24" borderId="53" xfId="0" applyFont="1" applyFill="1" applyBorder="1" applyAlignment="1">
      <alignment horizontal="center"/>
    </xf>
    <xf numFmtId="164" fontId="54" fillId="24" borderId="53" xfId="623" applyNumberFormat="1" applyFont="1" applyFill="1" applyBorder="1" applyAlignment="1">
      <alignment horizontal="center"/>
    </xf>
    <xf numFmtId="0" fontId="54" fillId="24" borderId="53" xfId="57" applyFont="1" applyFill="1" applyBorder="1" applyAlignment="1">
      <alignment horizontal="center"/>
    </xf>
    <xf numFmtId="0" fontId="0" fillId="24" borderId="53" xfId="0" applyFill="1" applyBorder="1" applyAlignment="1">
      <alignment horizontal="center"/>
    </xf>
    <xf numFmtId="1" fontId="54" fillId="24" borderId="53" xfId="0" applyNumberFormat="1" applyFont="1" applyFill="1" applyBorder="1" applyAlignment="1">
      <alignment horizontal="center"/>
    </xf>
    <xf numFmtId="0" fontId="0" fillId="24" borderId="53" xfId="0" applyFont="1" applyFill="1" applyBorder="1" applyAlignment="1">
      <alignment horizontal="center" vertical="center"/>
    </xf>
    <xf numFmtId="49" fontId="46" fillId="24" borderId="53" xfId="0" applyNumberFormat="1" applyFont="1" applyFill="1" applyBorder="1" applyAlignment="1">
      <alignment horizontal="center" vertical="center"/>
    </xf>
    <xf numFmtId="0" fontId="63" fillId="24" borderId="53" xfId="57" applyFont="1" applyFill="1" applyBorder="1" applyAlignment="1">
      <alignment horizontal="left" vertical="center" wrapText="1" indent="3"/>
    </xf>
    <xf numFmtId="0" fontId="66" fillId="24" borderId="53" xfId="57" applyFont="1" applyFill="1" applyBorder="1" applyAlignment="1">
      <alignment horizontal="center" vertical="center"/>
    </xf>
    <xf numFmtId="165" fontId="70" fillId="24" borderId="53" xfId="0" applyNumberFormat="1" applyFont="1" applyFill="1" applyBorder="1" applyAlignment="1">
      <alignment horizontal="center"/>
    </xf>
    <xf numFmtId="165" fontId="71" fillId="24" borderId="53" xfId="0" applyNumberFormat="1" applyFont="1" applyFill="1" applyBorder="1" applyAlignment="1">
      <alignment horizontal="center"/>
    </xf>
    <xf numFmtId="0" fontId="72" fillId="24" borderId="53" xfId="0" applyFont="1" applyFill="1" applyBorder="1" applyAlignment="1">
      <alignment horizontal="center"/>
    </xf>
    <xf numFmtId="0" fontId="54" fillId="25" borderId="10" xfId="0" applyFont="1" applyFill="1" applyBorder="1" applyAlignment="1">
      <alignment horizontal="center"/>
    </xf>
    <xf numFmtId="0" fontId="54" fillId="25" borderId="53" xfId="57" applyFont="1" applyFill="1" applyBorder="1" applyAlignment="1">
      <alignment horizontal="center" vertical="center"/>
    </xf>
    <xf numFmtId="168" fontId="54" fillId="24" borderId="10" xfId="57" applyNumberFormat="1" applyFont="1" applyFill="1" applyBorder="1" applyAlignment="1">
      <alignment horizontal="center" vertical="center"/>
    </xf>
    <xf numFmtId="0" fontId="54" fillId="25" borderId="53" xfId="0" applyFont="1" applyFill="1" applyBorder="1" applyAlignment="1">
      <alignment horizontal="center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63" fillId="24" borderId="10" xfId="37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 wrapText="1"/>
    </xf>
    <xf numFmtId="165" fontId="9" fillId="24" borderId="54" xfId="37" applyNumberFormat="1" applyFont="1" applyFill="1" applyBorder="1" applyAlignment="1">
      <alignment horizontal="center" vertical="center" wrapText="1"/>
    </xf>
    <xf numFmtId="165" fontId="31" fillId="0" borderId="54" xfId="0" applyNumberFormat="1" applyFont="1" applyFill="1" applyBorder="1" applyAlignment="1">
      <alignment horizontal="center" vertical="center" wrapText="1"/>
    </xf>
    <xf numFmtId="0" fontId="35" fillId="0" borderId="54" xfId="0" applyFont="1" applyBorder="1" applyAlignment="1">
      <alignment vertical="top" wrapText="1"/>
    </xf>
    <xf numFmtId="0" fontId="35" fillId="0" borderId="54" xfId="0" applyFont="1" applyBorder="1" applyAlignment="1">
      <alignment wrapText="1"/>
    </xf>
    <xf numFmtId="0" fontId="35" fillId="0" borderId="54" xfId="0" applyFont="1" applyBorder="1" applyAlignment="1">
      <alignment horizontal="left" vertical="center" wrapText="1"/>
    </xf>
    <xf numFmtId="49" fontId="35" fillId="24" borderId="54" xfId="624" applyNumberFormat="1" applyFont="1" applyFill="1" applyBorder="1" applyAlignment="1" applyProtection="1">
      <alignment vertical="center" wrapText="1"/>
      <protection locked="0"/>
    </xf>
    <xf numFmtId="0" fontId="9" fillId="24" borderId="54" xfId="37" applyFont="1" applyFill="1" applyBorder="1" applyAlignment="1">
      <alignment horizontal="center" vertical="center" wrapText="1"/>
    </xf>
    <xf numFmtId="0" fontId="63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46" fillId="24" borderId="18" xfId="57" applyFont="1" applyFill="1" applyBorder="1" applyAlignment="1">
      <alignment horizontal="center" vertical="center" wrapText="1"/>
    </xf>
    <xf numFmtId="49" fontId="47" fillId="24" borderId="11" xfId="57" applyNumberFormat="1" applyFont="1" applyFill="1" applyBorder="1" applyAlignment="1">
      <alignment horizontal="center" vertical="center"/>
    </xf>
    <xf numFmtId="168" fontId="54" fillId="24" borderId="10" xfId="0" applyNumberFormat="1" applyFont="1" applyFill="1" applyBorder="1" applyAlignment="1">
      <alignment horizontal="center"/>
    </xf>
    <xf numFmtId="168" fontId="68" fillId="24" borderId="10" xfId="0" applyNumberFormat="1" applyFont="1" applyFill="1" applyBorder="1" applyAlignment="1">
      <alignment horizontal="center"/>
    </xf>
    <xf numFmtId="0" fontId="54" fillId="24" borderId="48" xfId="0" applyFont="1" applyFill="1" applyBorder="1" applyAlignment="1">
      <alignment horizontal="center"/>
    </xf>
    <xf numFmtId="0" fontId="50" fillId="24" borderId="32" xfId="57" applyFont="1" applyFill="1" applyBorder="1" applyAlignment="1">
      <alignment horizontal="center" vertical="center"/>
    </xf>
    <xf numFmtId="165" fontId="70" fillId="25" borderId="53" xfId="0" applyNumberFormat="1" applyFont="1" applyFill="1" applyBorder="1" applyAlignment="1">
      <alignment horizontal="center"/>
    </xf>
    <xf numFmtId="165" fontId="69" fillId="25" borderId="53" xfId="57" applyNumberFormat="1" applyFont="1" applyFill="1" applyBorder="1" applyAlignment="1">
      <alignment horizontal="center" vertical="center" wrapText="1"/>
    </xf>
    <xf numFmtId="165" fontId="33" fillId="25" borderId="53" xfId="57" applyNumberFormat="1" applyFont="1" applyFill="1" applyBorder="1" applyAlignment="1">
      <alignment horizontal="center" vertical="center"/>
    </xf>
    <xf numFmtId="165" fontId="69" fillId="25" borderId="53" xfId="57" applyNumberFormat="1" applyFont="1" applyFill="1" applyBorder="1" applyAlignment="1">
      <alignment horizontal="center" vertical="center"/>
    </xf>
    <xf numFmtId="165" fontId="33" fillId="25" borderId="53" xfId="0" applyNumberFormat="1" applyFont="1" applyFill="1" applyBorder="1" applyAlignment="1">
      <alignment horizontal="center" vertical="center"/>
    </xf>
    <xf numFmtId="0" fontId="54" fillId="25" borderId="54" xfId="0" applyFont="1" applyFill="1" applyBorder="1" applyAlignment="1">
      <alignment horizontal="center"/>
    </xf>
    <xf numFmtId="0" fontId="0" fillId="24" borderId="54" xfId="0" applyFont="1" applyFill="1" applyBorder="1" applyAlignment="1">
      <alignment horizontal="center"/>
    </xf>
    <xf numFmtId="0" fontId="54" fillId="24" borderId="54" xfId="57" applyFont="1" applyFill="1" applyBorder="1" applyAlignment="1">
      <alignment horizontal="center" vertical="center"/>
    </xf>
    <xf numFmtId="165" fontId="54" fillId="24" borderId="53" xfId="57" applyNumberFormat="1" applyFont="1" applyFill="1" applyBorder="1" applyAlignment="1">
      <alignment horizontal="center" vertical="center"/>
    </xf>
    <xf numFmtId="0" fontId="68" fillId="25" borderId="53" xfId="57" applyFont="1" applyFill="1" applyBorder="1" applyAlignment="1">
      <alignment horizontal="center" vertical="center"/>
    </xf>
    <xf numFmtId="168" fontId="68" fillId="25" borderId="53" xfId="57" applyNumberFormat="1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 horizontal="center" vertical="center"/>
    </xf>
    <xf numFmtId="0" fontId="54" fillId="25" borderId="11" xfId="57" applyFont="1" applyFill="1" applyBorder="1" applyAlignment="1">
      <alignment horizontal="center" vertical="center"/>
    </xf>
    <xf numFmtId="168" fontId="54" fillId="25" borderId="10" xfId="0" applyNumberFormat="1" applyFont="1" applyFill="1" applyBorder="1" applyAlignment="1">
      <alignment horizontal="center" vertical="center"/>
    </xf>
    <xf numFmtId="164" fontId="54" fillId="25" borderId="53" xfId="623" applyNumberFormat="1" applyFont="1" applyFill="1" applyBorder="1" applyAlignment="1">
      <alignment horizontal="center" vertical="center"/>
    </xf>
    <xf numFmtId="164" fontId="54" fillId="25" borderId="10" xfId="623" applyNumberFormat="1" applyFont="1" applyFill="1" applyBorder="1" applyAlignment="1">
      <alignment horizontal="center" vertical="center"/>
    </xf>
    <xf numFmtId="168" fontId="54" fillId="25" borderId="53" xfId="57" applyNumberFormat="1" applyFont="1" applyFill="1" applyBorder="1" applyAlignment="1">
      <alignment horizontal="center" vertical="center"/>
    </xf>
    <xf numFmtId="168" fontId="54" fillId="25" borderId="53" xfId="0" applyNumberFormat="1" applyFont="1" applyFill="1" applyBorder="1" applyAlignment="1">
      <alignment horizontal="center"/>
    </xf>
    <xf numFmtId="43" fontId="54" fillId="25" borderId="53" xfId="57" applyNumberFormat="1" applyFont="1" applyFill="1" applyBorder="1" applyAlignment="1">
      <alignment horizontal="center" vertical="center"/>
    </xf>
    <xf numFmtId="43" fontId="54" fillId="25" borderId="10" xfId="57" applyNumberFormat="1" applyFont="1" applyFill="1" applyBorder="1" applyAlignment="1">
      <alignment horizontal="center" vertical="center"/>
    </xf>
    <xf numFmtId="0" fontId="0" fillId="25" borderId="53" xfId="0" applyFont="1" applyFill="1" applyBorder="1" applyAlignment="1">
      <alignment horizontal="center"/>
    </xf>
    <xf numFmtId="168" fontId="54" fillId="25" borderId="10" xfId="0" applyNumberFormat="1" applyFont="1" applyFill="1" applyBorder="1" applyAlignment="1">
      <alignment horizontal="center"/>
    </xf>
    <xf numFmtId="0" fontId="54" fillId="25" borderId="11" xfId="0" applyFont="1" applyFill="1" applyBorder="1" applyAlignment="1">
      <alignment horizontal="center"/>
    </xf>
    <xf numFmtId="168" fontId="68" fillId="25" borderId="10" xfId="0" applyNumberFormat="1" applyFont="1" applyFill="1" applyBorder="1" applyAlignment="1">
      <alignment horizontal="center"/>
    </xf>
    <xf numFmtId="0" fontId="54" fillId="25" borderId="10" xfId="57" applyFont="1" applyFill="1" applyBorder="1" applyAlignment="1">
      <alignment horizontal="center" vertical="center"/>
    </xf>
    <xf numFmtId="0" fontId="46" fillId="25" borderId="10" xfId="57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center" vertical="center"/>
    </xf>
    <xf numFmtId="164" fontId="54" fillId="25" borderId="53" xfId="623" applyNumberFormat="1" applyFont="1" applyFill="1" applyBorder="1" applyAlignment="1">
      <alignment horizontal="center"/>
    </xf>
    <xf numFmtId="2" fontId="54" fillId="25" borderId="10" xfId="0" applyNumberFormat="1" applyFont="1" applyFill="1" applyBorder="1" applyAlignment="1">
      <alignment horizontal="center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57" fillId="0" borderId="0" xfId="55" applyFont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/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0" borderId="10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Border="1" applyAlignment="1">
      <alignment horizont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9" fillId="0" borderId="10" xfId="0" applyFont="1" applyBorder="1"/>
    <xf numFmtId="0" fontId="9" fillId="0" borderId="10" xfId="37" applyFont="1" applyFill="1" applyBorder="1" applyAlignment="1">
      <alignment horizontal="center" vertical="center" textRotation="90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9" fillId="0" borderId="0" xfId="280" applyFont="1" applyFill="1" applyAlignment="1">
      <alignment horizontal="left" vertical="center" wrapText="1"/>
    </xf>
    <xf numFmtId="0" fontId="63" fillId="0" borderId="12" xfId="37" applyFont="1" applyFill="1" applyBorder="1" applyAlignment="1">
      <alignment horizontal="center" vertical="center" wrapText="1"/>
    </xf>
    <xf numFmtId="0" fontId="63" fillId="0" borderId="24" xfId="37" applyFont="1" applyFill="1" applyBorder="1" applyAlignment="1">
      <alignment horizontal="center" vertical="center" wrapText="1"/>
    </xf>
    <xf numFmtId="0" fontId="63" fillId="0" borderId="18" xfId="37" applyFont="1" applyFill="1" applyBorder="1" applyAlignment="1">
      <alignment horizontal="center" vertical="center" wrapText="1"/>
    </xf>
    <xf numFmtId="0" fontId="63" fillId="24" borderId="10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9" fillId="24" borderId="21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9" fillId="0" borderId="0" xfId="46" applyFont="1" applyFill="1" applyBorder="1" applyAlignment="1">
      <alignment horizontal="center"/>
    </xf>
    <xf numFmtId="0" fontId="9" fillId="0" borderId="24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5" xfId="37" applyFont="1" applyFill="1" applyBorder="1" applyAlignment="1">
      <alignment horizontal="left" wrapText="1"/>
    </xf>
    <xf numFmtId="0" fontId="32" fillId="0" borderId="10" xfId="45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0" borderId="21" xfId="46" applyFont="1" applyFill="1" applyBorder="1" applyAlignment="1">
      <alignment horizontal="center" wrapText="1"/>
    </xf>
    <xf numFmtId="0" fontId="9" fillId="0" borderId="10" xfId="37" applyFont="1" applyFill="1" applyBorder="1" applyAlignment="1">
      <alignment horizontal="center" vertical="center"/>
    </xf>
    <xf numFmtId="0" fontId="9" fillId="24" borderId="11" xfId="45" applyFont="1" applyFill="1" applyBorder="1" applyAlignment="1">
      <alignment horizontal="center" vertical="center" wrapText="1"/>
    </xf>
    <xf numFmtId="0" fontId="9" fillId="24" borderId="17" xfId="45" applyFont="1" applyFill="1" applyBorder="1" applyAlignment="1">
      <alignment horizontal="center" vertical="center" wrapText="1"/>
    </xf>
    <xf numFmtId="0" fontId="9" fillId="24" borderId="13" xfId="45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wrapText="1"/>
    </xf>
    <xf numFmtId="0" fontId="33" fillId="0" borderId="0" xfId="55" applyFont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33" fillId="0" borderId="12" xfId="55" applyFont="1" applyBorder="1" applyAlignment="1">
      <alignment horizontal="center" vertical="center" textRotation="90" wrapText="1"/>
    </xf>
    <xf numFmtId="0" fontId="33" fillId="0" borderId="18" xfId="55" applyFont="1" applyBorder="1" applyAlignment="1">
      <alignment horizontal="center" vertical="center" textRotation="90" wrapText="1"/>
    </xf>
    <xf numFmtId="0" fontId="33" fillId="0" borderId="1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2" fillId="0" borderId="12" xfId="36" applyFont="1" applyBorder="1" applyAlignment="1">
      <alignment horizontal="center" wrapText="1"/>
    </xf>
    <xf numFmtId="0" fontId="42" fillId="0" borderId="24" xfId="36" applyFont="1" applyBorder="1" applyAlignment="1">
      <alignment horizontal="center" wrapText="1"/>
    </xf>
    <xf numFmtId="0" fontId="42" fillId="0" borderId="18" xfId="36" applyFont="1" applyBorder="1" applyAlignment="1">
      <alignment horizontal="center" wrapText="1"/>
    </xf>
    <xf numFmtId="0" fontId="49" fillId="24" borderId="0" xfId="57" applyFont="1" applyFill="1" applyAlignment="1">
      <alignment horizontal="center" vertical="center" wrapText="1"/>
    </xf>
    <xf numFmtId="49" fontId="46" fillId="0" borderId="0" xfId="57" applyNumberFormat="1" applyFont="1" applyFill="1" applyAlignment="1">
      <alignment horizontal="left" vertical="center" wrapText="1"/>
    </xf>
    <xf numFmtId="0" fontId="59" fillId="24" borderId="0" xfId="57" applyFont="1" applyFill="1" applyAlignment="1">
      <alignment horizontal="center" vertical="center" wrapText="1"/>
    </xf>
    <xf numFmtId="0" fontId="59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left" vertical="center" wrapText="1"/>
    </xf>
    <xf numFmtId="0" fontId="38" fillId="24" borderId="0" xfId="0" applyFont="1" applyFill="1" applyAlignment="1">
      <alignment horizontal="left" vertical="top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49" fontId="47" fillId="0" borderId="25" xfId="57" applyNumberFormat="1" applyFont="1" applyFill="1" applyBorder="1" applyAlignment="1">
      <alignment horizontal="center" vertical="center" wrapText="1"/>
    </xf>
    <xf numFmtId="49" fontId="47" fillId="0" borderId="29" xfId="57" applyNumberFormat="1" applyFont="1" applyFill="1" applyBorder="1" applyAlignment="1">
      <alignment horizontal="center" vertical="center" wrapText="1"/>
    </xf>
    <xf numFmtId="0" fontId="46" fillId="0" borderId="0" xfId="57" applyNumberFormat="1" applyFont="1" applyFill="1" applyAlignment="1">
      <alignment horizontal="left" vertical="top" wrapText="1"/>
    </xf>
    <xf numFmtId="0" fontId="52" fillId="0" borderId="44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46" fillId="0" borderId="46" xfId="57" applyFont="1" applyFill="1" applyBorder="1" applyAlignment="1">
      <alignment horizontal="center" vertical="center" wrapText="1"/>
    </xf>
    <xf numFmtId="0" fontId="46" fillId="0" borderId="41" xfId="57" applyFont="1" applyFill="1" applyBorder="1" applyAlignment="1">
      <alignment horizontal="center" vertical="center" wrapText="1"/>
    </xf>
    <xf numFmtId="0" fontId="9" fillId="0" borderId="44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6" fillId="0" borderId="0" xfId="57" applyNumberFormat="1" applyFont="1" applyFill="1" applyAlignment="1">
      <alignment horizontal="left" vertical="center"/>
    </xf>
    <xf numFmtId="49" fontId="51" fillId="0" borderId="33" xfId="57" applyNumberFormat="1" applyFont="1" applyFill="1" applyBorder="1" applyAlignment="1">
      <alignment horizontal="center" vertical="center"/>
    </xf>
    <xf numFmtId="49" fontId="51" fillId="0" borderId="34" xfId="57" applyNumberFormat="1" applyFont="1" applyFill="1" applyBorder="1" applyAlignment="1">
      <alignment horizontal="center" vertical="center"/>
    </xf>
    <xf numFmtId="49" fontId="51" fillId="0" borderId="47" xfId="57" applyNumberFormat="1" applyFont="1" applyFill="1" applyBorder="1" applyAlignment="1">
      <alignment horizontal="center" vertical="center"/>
    </xf>
    <xf numFmtId="49" fontId="51" fillId="0" borderId="35" xfId="57" applyNumberFormat="1" applyFont="1" applyFill="1" applyBorder="1" applyAlignment="1">
      <alignment horizontal="center" vertical="center"/>
    </xf>
    <xf numFmtId="49" fontId="51" fillId="24" borderId="51" xfId="57" applyNumberFormat="1" applyFont="1" applyFill="1" applyBorder="1" applyAlignment="1">
      <alignment horizontal="center" vertical="center"/>
    </xf>
    <xf numFmtId="49" fontId="51" fillId="24" borderId="47" xfId="57" applyNumberFormat="1" applyFont="1" applyFill="1" applyBorder="1" applyAlignment="1">
      <alignment horizontal="center" vertical="center"/>
    </xf>
    <xf numFmtId="49" fontId="51" fillId="24" borderId="50" xfId="57" applyNumberFormat="1" applyFont="1" applyFill="1" applyBorder="1" applyAlignment="1">
      <alignment horizontal="center" vertical="center"/>
    </xf>
    <xf numFmtId="49" fontId="67" fillId="0" borderId="10" xfId="57" applyNumberFormat="1" applyFont="1" applyFill="1" applyBorder="1" applyAlignment="1">
      <alignment horizontal="center" vertical="center"/>
    </xf>
    <xf numFmtId="0" fontId="49" fillId="0" borderId="42" xfId="57" applyFont="1" applyFill="1" applyBorder="1" applyAlignment="1">
      <alignment horizontal="center" vertical="center" wrapText="1"/>
    </xf>
    <xf numFmtId="0" fontId="49" fillId="0" borderId="0" xfId="57" applyFont="1" applyFill="1" applyBorder="1" applyAlignment="1">
      <alignment horizontal="center" vertical="center" wrapText="1"/>
    </xf>
    <xf numFmtId="0" fontId="49" fillId="0" borderId="43" xfId="57" applyFont="1" applyFill="1" applyBorder="1" applyAlignment="1">
      <alignment horizontal="center" vertical="center" wrapText="1"/>
    </xf>
    <xf numFmtId="0" fontId="54" fillId="0" borderId="54" xfId="0" applyFont="1" applyBorder="1" applyAlignment="1">
      <alignment horizontal="left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Инвестиции Сети Сбыты ЭСО" xfId="624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3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3"/>
  <sheetViews>
    <sheetView tabSelected="1" view="pageBreakPreview" zoomScale="60" workbookViewId="0">
      <selection activeCell="E25" sqref="E25"/>
    </sheetView>
  </sheetViews>
  <sheetFormatPr defaultRowHeight="15.75"/>
  <cols>
    <col min="1" max="1" width="10.625" style="5" customWidth="1"/>
    <col min="2" max="2" width="37.25" style="5" bestFit="1" customWidth="1"/>
    <col min="3" max="3" width="17.375" style="5" customWidth="1"/>
    <col min="4" max="4" width="19.375" style="28" customWidth="1"/>
    <col min="5" max="5" width="18" style="28" customWidth="1"/>
    <col min="6" max="6" width="17.25" style="28" customWidth="1"/>
    <col min="7" max="7" width="20" style="28" customWidth="1"/>
    <col min="8" max="8" width="14.75" style="28" customWidth="1"/>
    <col min="9" max="9" width="11" style="28" customWidth="1"/>
    <col min="10" max="10" width="14.75" style="5" customWidth="1"/>
    <col min="11" max="11" width="14.75" style="28" customWidth="1"/>
    <col min="12" max="12" width="9.5" style="5" customWidth="1"/>
    <col min="13" max="13" width="14.75" style="5" customWidth="1"/>
    <col min="14" max="14" width="10" style="5" customWidth="1"/>
    <col min="15" max="16" width="14.75" style="5" customWidth="1"/>
    <col min="17" max="17" width="9.25" style="5" customWidth="1"/>
    <col min="18" max="18" width="18" style="5" customWidth="1"/>
    <col min="19" max="19" width="12" style="5" customWidth="1"/>
    <col min="20" max="20" width="11.25" style="5" customWidth="1"/>
    <col min="21" max="21" width="8.875" style="5" customWidth="1"/>
    <col min="22" max="22" width="4.5" style="5" customWidth="1"/>
    <col min="23" max="23" width="9.25" style="5" customWidth="1"/>
    <col min="24" max="24" width="5.75" style="5" customWidth="1"/>
    <col min="25" max="25" width="11.375" style="5" customWidth="1"/>
    <col min="26" max="26" width="12.75" style="5" customWidth="1"/>
    <col min="27" max="27" width="9.625" style="5" customWidth="1"/>
    <col min="28" max="28" width="5.125" style="5" customWidth="1"/>
    <col min="29" max="29" width="13.5" style="5" customWidth="1"/>
    <col min="30" max="64" width="9" style="5"/>
    <col min="65" max="65" width="17.375" style="5" customWidth="1"/>
    <col min="66" max="16384" width="9" style="5"/>
  </cols>
  <sheetData>
    <row r="1" spans="1:30" ht="18.75">
      <c r="AC1" s="21" t="s">
        <v>52</v>
      </c>
    </row>
    <row r="2" spans="1:30" ht="18.75">
      <c r="AC2" s="26" t="s">
        <v>0</v>
      </c>
    </row>
    <row r="3" spans="1:30" ht="18.75">
      <c r="AC3" s="26" t="s">
        <v>773</v>
      </c>
    </row>
    <row r="4" spans="1:30" s="8" customFormat="1" ht="18.75">
      <c r="A4" s="350" t="s">
        <v>155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</row>
    <row r="5" spans="1:30" s="8" customFormat="1" ht="18.75">
      <c r="A5" s="343" t="s">
        <v>824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99"/>
    </row>
    <row r="6" spans="1:30" s="8" customFormat="1" ht="18.75">
      <c r="A6" s="100"/>
      <c r="B6" s="100"/>
      <c r="C6" s="100"/>
      <c r="D6" s="101"/>
      <c r="E6" s="101"/>
      <c r="F6" s="101"/>
      <c r="G6" s="101"/>
      <c r="H6" s="101"/>
      <c r="I6" s="101"/>
      <c r="J6" s="100"/>
      <c r="K6" s="101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:30" s="8" customFormat="1" ht="18.75">
      <c r="A7" s="343" t="s">
        <v>792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</row>
    <row r="8" spans="1:30">
      <c r="A8" s="346" t="s">
        <v>70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</row>
    <row r="9" spans="1:30">
      <c r="A9" s="92"/>
      <c r="B9" s="92"/>
      <c r="C9" s="92"/>
      <c r="D9" s="29"/>
      <c r="E9" s="29"/>
      <c r="F9" s="29"/>
      <c r="G9" s="29"/>
      <c r="H9" s="29"/>
      <c r="I9" s="29"/>
      <c r="J9" s="92"/>
      <c r="K9" s="29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1:30" ht="18.75">
      <c r="A10" s="344" t="s">
        <v>825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</row>
    <row r="12" spans="1:30" ht="18.75">
      <c r="A12" s="339" t="s">
        <v>793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</row>
    <row r="13" spans="1:30">
      <c r="A13" s="346" t="s">
        <v>774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</row>
    <row r="15" spans="1:30" ht="78" customHeight="1">
      <c r="A15" s="351" t="s">
        <v>61</v>
      </c>
      <c r="B15" s="345" t="s">
        <v>19</v>
      </c>
      <c r="C15" s="345" t="s">
        <v>5</v>
      </c>
      <c r="D15" s="345" t="s">
        <v>781</v>
      </c>
      <c r="E15" s="345" t="s">
        <v>782</v>
      </c>
      <c r="F15" s="345" t="s">
        <v>843</v>
      </c>
      <c r="G15" s="345" t="s">
        <v>844</v>
      </c>
      <c r="H15" s="345" t="s">
        <v>842</v>
      </c>
      <c r="I15" s="345"/>
      <c r="J15" s="345"/>
      <c r="K15" s="345"/>
      <c r="L15" s="345"/>
      <c r="M15" s="345"/>
      <c r="N15" s="345"/>
      <c r="O15" s="345"/>
      <c r="P15" s="345"/>
      <c r="Q15" s="345"/>
      <c r="R15" s="345" t="s">
        <v>853</v>
      </c>
      <c r="S15" s="341" t="s">
        <v>845</v>
      </c>
      <c r="T15" s="342"/>
      <c r="U15" s="342"/>
      <c r="V15" s="342"/>
      <c r="W15" s="342"/>
      <c r="X15" s="342"/>
      <c r="Y15" s="342"/>
      <c r="Z15" s="342"/>
      <c r="AA15" s="342"/>
      <c r="AB15" s="342"/>
      <c r="AC15" s="345" t="s">
        <v>7</v>
      </c>
    </row>
    <row r="16" spans="1:30" ht="39" customHeight="1">
      <c r="A16" s="352"/>
      <c r="B16" s="345"/>
      <c r="C16" s="345"/>
      <c r="D16" s="345"/>
      <c r="E16" s="345"/>
      <c r="F16" s="345"/>
      <c r="G16" s="354"/>
      <c r="H16" s="345" t="s">
        <v>9</v>
      </c>
      <c r="I16" s="345"/>
      <c r="J16" s="345"/>
      <c r="K16" s="345"/>
      <c r="L16" s="345"/>
      <c r="M16" s="345" t="s">
        <v>10</v>
      </c>
      <c r="N16" s="345"/>
      <c r="O16" s="345"/>
      <c r="P16" s="345"/>
      <c r="Q16" s="345"/>
      <c r="R16" s="345"/>
      <c r="S16" s="347" t="s">
        <v>24</v>
      </c>
      <c r="T16" s="342"/>
      <c r="U16" s="348" t="s">
        <v>15</v>
      </c>
      <c r="V16" s="348"/>
      <c r="W16" s="348" t="s">
        <v>58</v>
      </c>
      <c r="X16" s="342"/>
      <c r="Y16" s="348" t="s">
        <v>62</v>
      </c>
      <c r="Z16" s="342"/>
      <c r="AA16" s="348" t="s">
        <v>16</v>
      </c>
      <c r="AB16" s="342"/>
      <c r="AC16" s="345"/>
    </row>
    <row r="17" spans="1:29" ht="112.5" customHeight="1">
      <c r="A17" s="352"/>
      <c r="B17" s="345"/>
      <c r="C17" s="345"/>
      <c r="D17" s="345"/>
      <c r="E17" s="345"/>
      <c r="F17" s="345"/>
      <c r="G17" s="354"/>
      <c r="H17" s="349" t="s">
        <v>24</v>
      </c>
      <c r="I17" s="349" t="s">
        <v>15</v>
      </c>
      <c r="J17" s="348" t="s">
        <v>58</v>
      </c>
      <c r="K17" s="349" t="s">
        <v>62</v>
      </c>
      <c r="L17" s="349" t="s">
        <v>16</v>
      </c>
      <c r="M17" s="355" t="s">
        <v>17</v>
      </c>
      <c r="N17" s="355" t="s">
        <v>15</v>
      </c>
      <c r="O17" s="348" t="s">
        <v>58</v>
      </c>
      <c r="P17" s="355" t="s">
        <v>62</v>
      </c>
      <c r="Q17" s="355" t="s">
        <v>16</v>
      </c>
      <c r="R17" s="345"/>
      <c r="S17" s="342"/>
      <c r="T17" s="342"/>
      <c r="U17" s="348"/>
      <c r="V17" s="348"/>
      <c r="W17" s="342"/>
      <c r="X17" s="342"/>
      <c r="Y17" s="342"/>
      <c r="Z17" s="342"/>
      <c r="AA17" s="342"/>
      <c r="AB17" s="342"/>
      <c r="AC17" s="345"/>
    </row>
    <row r="18" spans="1:29" ht="64.5" customHeight="1">
      <c r="A18" s="353"/>
      <c r="B18" s="345"/>
      <c r="C18" s="345"/>
      <c r="D18" s="345"/>
      <c r="E18" s="345"/>
      <c r="F18" s="345"/>
      <c r="G18" s="354"/>
      <c r="H18" s="349"/>
      <c r="I18" s="349"/>
      <c r="J18" s="348"/>
      <c r="K18" s="349"/>
      <c r="L18" s="349"/>
      <c r="M18" s="355"/>
      <c r="N18" s="355"/>
      <c r="O18" s="348"/>
      <c r="P18" s="355"/>
      <c r="Q18" s="355"/>
      <c r="R18" s="345"/>
      <c r="S18" s="130" t="s">
        <v>783</v>
      </c>
      <c r="T18" s="93" t="s">
        <v>8</v>
      </c>
      <c r="U18" s="130" t="s">
        <v>783</v>
      </c>
      <c r="V18" s="93" t="s">
        <v>8</v>
      </c>
      <c r="W18" s="130" t="s">
        <v>783</v>
      </c>
      <c r="X18" s="93" t="s">
        <v>8</v>
      </c>
      <c r="Y18" s="130" t="s">
        <v>783</v>
      </c>
      <c r="Z18" s="93" t="s">
        <v>8</v>
      </c>
      <c r="AA18" s="130" t="s">
        <v>783</v>
      </c>
      <c r="AB18" s="93" t="s">
        <v>8</v>
      </c>
      <c r="AC18" s="345"/>
    </row>
    <row r="19" spans="1:29" ht="23.25" customHeight="1">
      <c r="A19" s="13">
        <v>1</v>
      </c>
      <c r="B19" s="13">
        <f>A19+1</f>
        <v>2</v>
      </c>
      <c r="C19" s="13">
        <f>B19+1</f>
        <v>3</v>
      </c>
      <c r="D19" s="13">
        <f>C19+1</f>
        <v>4</v>
      </c>
      <c r="E19" s="13">
        <v>5</v>
      </c>
      <c r="F19" s="13">
        <f t="shared" ref="F19:AC19" si="0">E19+1</f>
        <v>6</v>
      </c>
      <c r="G19" s="13">
        <f t="shared" si="0"/>
        <v>7</v>
      </c>
      <c r="H19" s="13">
        <f t="shared" si="0"/>
        <v>8</v>
      </c>
      <c r="I19" s="13">
        <f t="shared" si="0"/>
        <v>9</v>
      </c>
      <c r="J19" s="13">
        <f t="shared" si="0"/>
        <v>10</v>
      </c>
      <c r="K19" s="13">
        <f t="shared" si="0"/>
        <v>11</v>
      </c>
      <c r="L19" s="13">
        <f t="shared" si="0"/>
        <v>12</v>
      </c>
      <c r="M19" s="13">
        <f t="shared" si="0"/>
        <v>13</v>
      </c>
      <c r="N19" s="13">
        <f t="shared" si="0"/>
        <v>14</v>
      </c>
      <c r="O19" s="13">
        <f t="shared" si="0"/>
        <v>15</v>
      </c>
      <c r="P19" s="13">
        <f t="shared" si="0"/>
        <v>16</v>
      </c>
      <c r="Q19" s="13">
        <f t="shared" si="0"/>
        <v>17</v>
      </c>
      <c r="R19" s="13">
        <f t="shared" si="0"/>
        <v>18</v>
      </c>
      <c r="S19" s="13">
        <f t="shared" si="0"/>
        <v>19</v>
      </c>
      <c r="T19" s="13">
        <f t="shared" si="0"/>
        <v>20</v>
      </c>
      <c r="U19" s="13">
        <f t="shared" si="0"/>
        <v>21</v>
      </c>
      <c r="V19" s="13">
        <f t="shared" si="0"/>
        <v>22</v>
      </c>
      <c r="W19" s="13">
        <f t="shared" si="0"/>
        <v>23</v>
      </c>
      <c r="X19" s="13">
        <f t="shared" si="0"/>
        <v>24</v>
      </c>
      <c r="Y19" s="13">
        <f t="shared" si="0"/>
        <v>25</v>
      </c>
      <c r="Z19" s="13">
        <f t="shared" si="0"/>
        <v>26</v>
      </c>
      <c r="AA19" s="13">
        <f t="shared" si="0"/>
        <v>27</v>
      </c>
      <c r="AB19" s="13">
        <f t="shared" si="0"/>
        <v>28</v>
      </c>
      <c r="AC19" s="13">
        <f t="shared" si="0"/>
        <v>29</v>
      </c>
    </row>
    <row r="20" spans="1:29" ht="23.25" customHeight="1">
      <c r="A20" s="360" t="s">
        <v>71</v>
      </c>
      <c r="B20" s="361"/>
      <c r="C20" s="362"/>
      <c r="D20" s="150">
        <f>D21+D22+D23+D25</f>
        <v>21.277999999999999</v>
      </c>
      <c r="E20" s="150">
        <f>D21+D22+D23+D25</f>
        <v>21.277999999999999</v>
      </c>
      <c r="F20" s="150">
        <f>F21+F23</f>
        <v>5.9530000000000003</v>
      </c>
      <c r="G20" s="179">
        <f>G21+G23</f>
        <v>7.5600000000000005</v>
      </c>
      <c r="H20" s="150">
        <f>H21+H22+H23+H25</f>
        <v>14.239000000000001</v>
      </c>
      <c r="I20" s="148" t="s">
        <v>802</v>
      </c>
      <c r="J20" s="148" t="s">
        <v>802</v>
      </c>
      <c r="K20" s="150">
        <f>K21+K22+K23+K25</f>
        <v>14.239000000000001</v>
      </c>
      <c r="L20" s="148" t="s">
        <v>802</v>
      </c>
      <c r="M20" s="150">
        <f>M21+M22+M23+M25</f>
        <v>15.029</v>
      </c>
      <c r="N20" s="148" t="s">
        <v>802</v>
      </c>
      <c r="O20" s="148" t="s">
        <v>802</v>
      </c>
      <c r="P20" s="150">
        <f>P21+P22+P23+P25</f>
        <v>15.029</v>
      </c>
      <c r="Q20" s="148" t="s">
        <v>802</v>
      </c>
      <c r="R20" s="210">
        <f>R21+R23</f>
        <v>2.3740000000000006</v>
      </c>
      <c r="S20" s="147">
        <f>S21+S22+S23+S25</f>
        <v>0.79</v>
      </c>
      <c r="T20" s="259">
        <f>S20/K20%</f>
        <v>5.5481424257321441</v>
      </c>
      <c r="U20" s="148" t="s">
        <v>802</v>
      </c>
      <c r="V20" s="148" t="s">
        <v>802</v>
      </c>
      <c r="W20" s="148" t="s">
        <v>802</v>
      </c>
      <c r="X20" s="148" t="s">
        <v>802</v>
      </c>
      <c r="Y20" s="147">
        <f>Y21+Y23+Y22+Y25</f>
        <v>0.79</v>
      </c>
      <c r="Z20" s="259">
        <f>Y20/K20%</f>
        <v>5.5481424257321441</v>
      </c>
      <c r="AA20" s="148" t="s">
        <v>802</v>
      </c>
      <c r="AB20" s="148" t="s">
        <v>802</v>
      </c>
      <c r="AC20" s="162" t="s">
        <v>802</v>
      </c>
    </row>
    <row r="21" spans="1:29" ht="99.75" customHeight="1">
      <c r="A21" s="174">
        <v>1</v>
      </c>
      <c r="B21" s="295" t="s">
        <v>846</v>
      </c>
      <c r="C21" s="290" t="s">
        <v>816</v>
      </c>
      <c r="D21" s="294">
        <v>5.0949999999999998</v>
      </c>
      <c r="E21" s="293">
        <v>2.0339999999999998</v>
      </c>
      <c r="F21" s="293">
        <v>3.0670000000000002</v>
      </c>
      <c r="G21" s="207">
        <v>4.6740000000000004</v>
      </c>
      <c r="H21" s="180">
        <v>3.0670000000000002</v>
      </c>
      <c r="I21" s="144" t="s">
        <v>802</v>
      </c>
      <c r="J21" s="144" t="s">
        <v>802</v>
      </c>
      <c r="K21" s="180">
        <v>3.0670000000000002</v>
      </c>
      <c r="L21" s="144" t="s">
        <v>802</v>
      </c>
      <c r="M21" s="177">
        <v>3.3980000000000001</v>
      </c>
      <c r="N21" s="144" t="s">
        <v>802</v>
      </c>
      <c r="O21" s="144" t="s">
        <v>802</v>
      </c>
      <c r="P21" s="253">
        <v>3.3980000000000001</v>
      </c>
      <c r="Q21" s="144" t="s">
        <v>802</v>
      </c>
      <c r="R21" s="287">
        <f t="shared" ref="R21" si="1">G21-M21</f>
        <v>1.2760000000000002</v>
      </c>
      <c r="S21" s="146">
        <f>Y21</f>
        <v>0.33099999999999996</v>
      </c>
      <c r="T21" s="149">
        <f>Z21</f>
        <v>10.792305184219105</v>
      </c>
      <c r="U21" s="144" t="s">
        <v>802</v>
      </c>
      <c r="V21" s="144" t="s">
        <v>802</v>
      </c>
      <c r="W21" s="144" t="s">
        <v>802</v>
      </c>
      <c r="X21" s="144" t="s">
        <v>802</v>
      </c>
      <c r="Y21" s="146">
        <f>P21-K21</f>
        <v>0.33099999999999996</v>
      </c>
      <c r="Z21" s="149">
        <f>Y21/K21%</f>
        <v>10.792305184219105</v>
      </c>
      <c r="AA21" s="144" t="s">
        <v>802</v>
      </c>
      <c r="AB21" s="144" t="s">
        <v>802</v>
      </c>
      <c r="AC21" s="255" t="s">
        <v>802</v>
      </c>
    </row>
    <row r="22" spans="1:29" ht="99.75" customHeight="1">
      <c r="A22" s="141">
        <v>2</v>
      </c>
      <c r="B22" s="296" t="s">
        <v>847</v>
      </c>
      <c r="C22" s="291" t="s">
        <v>849</v>
      </c>
      <c r="D22" s="293">
        <v>9.3840000000000003</v>
      </c>
      <c r="E22" s="293" t="s">
        <v>802</v>
      </c>
      <c r="F22" s="293" t="s">
        <v>802</v>
      </c>
      <c r="G22" s="288" t="s">
        <v>802</v>
      </c>
      <c r="H22" s="145">
        <v>9.3840000000000003</v>
      </c>
      <c r="I22" s="144" t="s">
        <v>802</v>
      </c>
      <c r="J22" s="144" t="s">
        <v>802</v>
      </c>
      <c r="K22" s="145">
        <v>9.3840000000000003</v>
      </c>
      <c r="L22" s="144" t="s">
        <v>802</v>
      </c>
      <c r="M22" s="176">
        <v>7.4960000000000004</v>
      </c>
      <c r="N22" s="144" t="s">
        <v>802</v>
      </c>
      <c r="O22" s="144" t="s">
        <v>802</v>
      </c>
      <c r="P22" s="255">
        <v>7.4960000000000004</v>
      </c>
      <c r="Q22" s="144" t="s">
        <v>802</v>
      </c>
      <c r="R22" s="287" t="s">
        <v>802</v>
      </c>
      <c r="S22" s="146">
        <f t="shared" ref="S22:S25" si="2">Y22</f>
        <v>-1.8879999999999999</v>
      </c>
      <c r="T22" s="258">
        <f t="shared" ref="T22:T25" si="3">Z22</f>
        <v>-20.11935208866155</v>
      </c>
      <c r="U22" s="144" t="s">
        <v>802</v>
      </c>
      <c r="V22" s="144" t="s">
        <v>802</v>
      </c>
      <c r="W22" s="144" t="s">
        <v>802</v>
      </c>
      <c r="X22" s="144" t="s">
        <v>802</v>
      </c>
      <c r="Y22" s="146">
        <f t="shared" ref="Y22:Y25" si="4">P22-K22</f>
        <v>-1.8879999999999999</v>
      </c>
      <c r="Z22" s="258">
        <f t="shared" ref="Z22:Z25" si="5">Y22/K22%</f>
        <v>-20.11935208866155</v>
      </c>
      <c r="AA22" s="144" t="s">
        <v>802</v>
      </c>
      <c r="AB22" s="144" t="s">
        <v>802</v>
      </c>
      <c r="AC22" s="301" t="s">
        <v>802</v>
      </c>
    </row>
    <row r="23" spans="1:29" ht="105" customHeight="1">
      <c r="A23" s="141">
        <v>3</v>
      </c>
      <c r="B23" s="297" t="s">
        <v>809</v>
      </c>
      <c r="C23" s="292" t="s">
        <v>815</v>
      </c>
      <c r="D23" s="294">
        <v>6.7990000000000004</v>
      </c>
      <c r="E23" s="299">
        <v>3.9129999999999998</v>
      </c>
      <c r="F23" s="299">
        <v>2.8860000000000001</v>
      </c>
      <c r="G23" s="207">
        <v>2.8860000000000001</v>
      </c>
      <c r="H23" s="145">
        <v>1.788</v>
      </c>
      <c r="I23" s="144" t="s">
        <v>802</v>
      </c>
      <c r="J23" s="144" t="s">
        <v>802</v>
      </c>
      <c r="K23" s="145">
        <v>1.788</v>
      </c>
      <c r="L23" s="144" t="s">
        <v>802</v>
      </c>
      <c r="M23" s="176">
        <v>1.788</v>
      </c>
      <c r="N23" s="144" t="s">
        <v>802</v>
      </c>
      <c r="O23" s="144" t="s">
        <v>802</v>
      </c>
      <c r="P23" s="255">
        <v>1.788</v>
      </c>
      <c r="Q23" s="144" t="s">
        <v>802</v>
      </c>
      <c r="R23" s="144">
        <f>G23-M23</f>
        <v>1.0980000000000001</v>
      </c>
      <c r="S23" s="146">
        <f t="shared" si="2"/>
        <v>0</v>
      </c>
      <c r="T23" s="258">
        <f t="shared" si="3"/>
        <v>0</v>
      </c>
      <c r="U23" s="144" t="s">
        <v>802</v>
      </c>
      <c r="V23" s="144" t="s">
        <v>802</v>
      </c>
      <c r="W23" s="144" t="s">
        <v>802</v>
      </c>
      <c r="X23" s="144" t="s">
        <v>802</v>
      </c>
      <c r="Y23" s="146">
        <f t="shared" si="4"/>
        <v>0</v>
      </c>
      <c r="Z23" s="258">
        <f t="shared" si="5"/>
        <v>0</v>
      </c>
      <c r="AA23" s="144" t="s">
        <v>802</v>
      </c>
      <c r="AB23" s="144" t="s">
        <v>802</v>
      </c>
      <c r="AC23" s="255" t="s">
        <v>802</v>
      </c>
    </row>
    <row r="24" spans="1:29" ht="131.25" customHeight="1">
      <c r="A24" s="337">
        <v>4</v>
      </c>
      <c r="B24" s="298" t="s">
        <v>848</v>
      </c>
      <c r="C24" s="291" t="s">
        <v>850</v>
      </c>
      <c r="D24" s="293">
        <v>1.85</v>
      </c>
      <c r="E24" s="293">
        <v>0</v>
      </c>
      <c r="F24" s="293">
        <v>0</v>
      </c>
      <c r="G24" s="338" t="s">
        <v>802</v>
      </c>
      <c r="H24" s="145">
        <v>1.85</v>
      </c>
      <c r="I24" s="337" t="s">
        <v>802</v>
      </c>
      <c r="J24" s="337" t="s">
        <v>802</v>
      </c>
      <c r="K24" s="145">
        <v>1.85</v>
      </c>
      <c r="L24" s="337" t="s">
        <v>802</v>
      </c>
      <c r="M24" s="337">
        <v>2.1320000000000001</v>
      </c>
      <c r="N24" s="337" t="s">
        <v>802</v>
      </c>
      <c r="O24" s="337" t="s">
        <v>802</v>
      </c>
      <c r="P24" s="337">
        <v>2.1320000000000001</v>
      </c>
      <c r="Q24" s="337" t="s">
        <v>802</v>
      </c>
      <c r="R24" s="337" t="s">
        <v>802</v>
      </c>
      <c r="S24" s="146">
        <f t="shared" ref="S24:S25" si="6">Y24</f>
        <v>0.28200000000000003</v>
      </c>
      <c r="T24" s="149">
        <f t="shared" ref="T24:T25" si="7">Z24</f>
        <v>15.243243243243242</v>
      </c>
      <c r="U24" s="337" t="s">
        <v>802</v>
      </c>
      <c r="V24" s="337" t="s">
        <v>802</v>
      </c>
      <c r="W24" s="337" t="s">
        <v>802</v>
      </c>
      <c r="X24" s="337" t="s">
        <v>802</v>
      </c>
      <c r="Y24" s="146">
        <f t="shared" ref="Y24:Y25" si="8">P24-K24</f>
        <v>0.28200000000000003</v>
      </c>
      <c r="Z24" s="149">
        <f t="shared" ref="Z24:Z25" si="9">Y24/K24%</f>
        <v>15.243243243243242</v>
      </c>
      <c r="AA24" s="337" t="s">
        <v>802</v>
      </c>
      <c r="AB24" s="337" t="s">
        <v>802</v>
      </c>
      <c r="AC24" s="338" t="s">
        <v>802</v>
      </c>
    </row>
    <row r="25" spans="1:29" ht="131.25" customHeight="1">
      <c r="A25" s="141">
        <v>5</v>
      </c>
      <c r="B25" s="459" t="s">
        <v>857</v>
      </c>
      <c r="C25" s="292" t="s">
        <v>815</v>
      </c>
      <c r="D25" s="293">
        <v>0</v>
      </c>
      <c r="E25" s="293">
        <v>0</v>
      </c>
      <c r="F25" s="293">
        <v>0</v>
      </c>
      <c r="G25" s="288">
        <v>0</v>
      </c>
      <c r="H25" s="145">
        <v>0</v>
      </c>
      <c r="I25" s="337" t="s">
        <v>802</v>
      </c>
      <c r="J25" s="337" t="s">
        <v>802</v>
      </c>
      <c r="K25" s="145">
        <v>0</v>
      </c>
      <c r="L25" s="337" t="s">
        <v>802</v>
      </c>
      <c r="M25" s="177">
        <v>2.347</v>
      </c>
      <c r="N25" s="337" t="s">
        <v>802</v>
      </c>
      <c r="O25" s="337" t="s">
        <v>802</v>
      </c>
      <c r="P25" s="253">
        <v>2.347</v>
      </c>
      <c r="Q25" s="337" t="s">
        <v>802</v>
      </c>
      <c r="R25" s="287">
        <v>0</v>
      </c>
      <c r="S25" s="146">
        <f t="shared" si="6"/>
        <v>2.347</v>
      </c>
      <c r="T25" s="149" t="e">
        <f t="shared" si="7"/>
        <v>#DIV/0!</v>
      </c>
      <c r="U25" s="337" t="s">
        <v>802</v>
      </c>
      <c r="V25" s="337" t="s">
        <v>802</v>
      </c>
      <c r="W25" s="337" t="s">
        <v>802</v>
      </c>
      <c r="X25" s="337" t="s">
        <v>802</v>
      </c>
      <c r="Y25" s="146">
        <f t="shared" si="8"/>
        <v>2.347</v>
      </c>
      <c r="Z25" s="149" t="e">
        <f t="shared" si="9"/>
        <v>#DIV/0!</v>
      </c>
      <c r="AA25" s="337" t="s">
        <v>802</v>
      </c>
      <c r="AB25" s="337" t="s">
        <v>802</v>
      </c>
      <c r="AC25" s="338" t="s">
        <v>802</v>
      </c>
    </row>
    <row r="26" spans="1:29">
      <c r="A26" s="6"/>
      <c r="B26" s="6"/>
      <c r="C26" s="6"/>
      <c r="D26" s="30"/>
      <c r="E26" s="30"/>
      <c r="F26" s="30"/>
      <c r="G26" s="30"/>
      <c r="H26" s="30"/>
      <c r="I26" s="30"/>
      <c r="J26" s="6"/>
      <c r="K26" s="30"/>
      <c r="L26" s="6"/>
      <c r="M26" s="6"/>
      <c r="N26" s="6"/>
      <c r="O26" s="6"/>
      <c r="P26" s="6"/>
      <c r="Q26" s="6"/>
      <c r="R26" s="6"/>
    </row>
    <row r="27" spans="1:29" ht="49.5" customHeight="1">
      <c r="A27" s="359" t="s">
        <v>771</v>
      </c>
      <c r="B27" s="359"/>
      <c r="C27" s="359"/>
      <c r="D27" s="359"/>
      <c r="E27" s="359"/>
      <c r="F27" s="359"/>
      <c r="G27" s="359"/>
      <c r="H27" s="19"/>
      <c r="I27" s="19"/>
      <c r="J27" s="19"/>
      <c r="K27" s="19"/>
      <c r="L27" s="19"/>
      <c r="M27" s="19"/>
      <c r="N27" s="19"/>
      <c r="O27" s="19"/>
      <c r="P27" s="19"/>
      <c r="Q27" s="6"/>
      <c r="R27" s="6"/>
    </row>
    <row r="30" spans="1:29">
      <c r="J30" s="356"/>
    </row>
    <row r="31" spans="1:29">
      <c r="J31" s="357"/>
    </row>
    <row r="32" spans="1:29">
      <c r="J32" s="357"/>
    </row>
    <row r="33" spans="10:10">
      <c r="J33" s="358"/>
    </row>
  </sheetData>
  <customSheetViews>
    <customSheetView guid="{500C2F4F-1743-499A-A051-20565DBF52B2}" scale="80" showPageBreaks="1" printArea="1" view="pageBreakPreview">
      <selection activeCell="A13" sqref="A13:AC13"/>
      <colBreaks count="2" manualBreakCount="2">
        <brk id="7" max="23" man="1"/>
        <brk id="18" max="22" man="1"/>
      </colBreaks>
      <pageMargins left="0.78740157480314965" right="0.39370078740157483" top="0.78740157480314965" bottom="0.39370078740157483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38">
    <mergeCell ref="J30:J33"/>
    <mergeCell ref="F15:F18"/>
    <mergeCell ref="M17:M18"/>
    <mergeCell ref="N17:N18"/>
    <mergeCell ref="E15:E18"/>
    <mergeCell ref="A27:G27"/>
    <mergeCell ref="A20:C20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H17:H18"/>
    <mergeCell ref="I17:I18"/>
    <mergeCell ref="J17:J18"/>
    <mergeCell ref="K17:K18"/>
    <mergeCell ref="A12:AC12"/>
    <mergeCell ref="S15:AB15"/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L17:L1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4:B25">
      <formula1>900</formula1>
    </dataValidation>
  </dataValidations>
  <printOptions horizontalCentered="1"/>
  <pageMargins left="0.78740157480314965" right="0.39370078740157483" top="0.78740157480314965" bottom="0.39370078740157483" header="0.51181102362204722" footer="0.51181102362204722"/>
  <pageSetup paperSize="9" scale="80" orientation="landscape" r:id="rId2"/>
  <headerFooter alignWithMargins="0"/>
  <colBreaks count="2" manualBreakCount="2">
    <brk id="7" max="23" man="1"/>
    <brk id="1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9"/>
  <sheetViews>
    <sheetView view="pageBreakPreview" zoomScale="70" zoomScaleSheetLayoutView="70" workbookViewId="0">
      <selection activeCell="C23" sqref="C23"/>
    </sheetView>
  </sheetViews>
  <sheetFormatPr defaultRowHeight="15.75"/>
  <cols>
    <col min="1" max="1" width="9.875" style="27" customWidth="1"/>
    <col min="2" max="2" width="37.25" style="27" bestFit="1" customWidth="1"/>
    <col min="3" max="3" width="12.125" style="27" customWidth="1"/>
    <col min="4" max="4" width="21.75" style="27" customWidth="1"/>
    <col min="5" max="5" width="18.125" style="27" customWidth="1"/>
    <col min="6" max="7" width="9.75" style="27" customWidth="1"/>
    <col min="8" max="15" width="10.125" style="27" customWidth="1"/>
    <col min="16" max="16" width="14" style="27" customWidth="1"/>
    <col min="17" max="17" width="13.375" style="27" customWidth="1"/>
    <col min="18" max="18" width="14.625" style="27" customWidth="1"/>
    <col min="19" max="19" width="12.125" style="27" customWidth="1"/>
    <col min="20" max="20" width="24.25" style="27" customWidth="1"/>
    <col min="21" max="21" width="8.5" style="27" hidden="1" customWidth="1"/>
    <col min="22" max="22" width="13.25" style="27" customWidth="1"/>
    <col min="23" max="23" width="13" style="27" customWidth="1"/>
    <col min="24" max="24" width="10.25" style="27" customWidth="1"/>
    <col min="25" max="25" width="11.25" style="27" customWidth="1"/>
    <col min="26" max="26" width="11.75" style="27" customWidth="1"/>
    <col min="27" max="27" width="8.75" style="27" customWidth="1"/>
    <col min="28" max="31" width="9" style="27"/>
    <col min="32" max="32" width="16.25" style="27" customWidth="1"/>
    <col min="33" max="67" width="9" style="27"/>
    <col min="68" max="68" width="17.375" style="27" customWidth="1"/>
    <col min="69" max="16384" width="9" style="27"/>
  </cols>
  <sheetData>
    <row r="1" spans="1:34" ht="18.75">
      <c r="U1" s="34" t="s">
        <v>53</v>
      </c>
    </row>
    <row r="2" spans="1:34" ht="18.75">
      <c r="U2" s="35" t="s">
        <v>0</v>
      </c>
    </row>
    <row r="3" spans="1:34" ht="18.75">
      <c r="U3" s="26" t="s">
        <v>773</v>
      </c>
    </row>
    <row r="4" spans="1:34" s="36" customFormat="1" ht="18.75">
      <c r="A4" s="374" t="s">
        <v>147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1:34" s="36" customFormat="1" ht="18.75">
      <c r="A5" s="376" t="s">
        <v>826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4" s="36" customFormat="1" ht="18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34" s="36" customFormat="1" ht="18.75" customHeight="1">
      <c r="A7" s="343" t="s">
        <v>792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103"/>
      <c r="AE7" s="103"/>
      <c r="AF7" s="103"/>
      <c r="AG7" s="103"/>
    </row>
    <row r="8" spans="1:34">
      <c r="A8" s="346" t="s">
        <v>70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7"/>
      <c r="AE8" s="37"/>
      <c r="AF8" s="37"/>
      <c r="AG8" s="37"/>
    </row>
    <row r="9" spans="1:34">
      <c r="A9" s="142"/>
      <c r="B9" s="142"/>
      <c r="C9" s="142"/>
      <c r="D9" s="29"/>
      <c r="E9" s="29"/>
      <c r="F9" s="29"/>
      <c r="G9" s="29"/>
      <c r="H9" s="29"/>
      <c r="I9" s="29"/>
      <c r="J9" s="142"/>
      <c r="K9" s="2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94"/>
      <c r="AE9" s="94"/>
      <c r="AF9" s="94"/>
      <c r="AG9" s="94"/>
    </row>
    <row r="10" spans="1:34" ht="18.75">
      <c r="A10" s="344" t="s">
        <v>825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105"/>
      <c r="AE10" s="105"/>
      <c r="AF10" s="105"/>
      <c r="AG10" s="105"/>
    </row>
    <row r="11" spans="1:34" ht="18.75">
      <c r="A11" s="5"/>
      <c r="B11" s="5"/>
      <c r="C11" s="5"/>
      <c r="D11" s="28"/>
      <c r="E11" s="28"/>
      <c r="F11" s="28"/>
      <c r="G11" s="28"/>
      <c r="H11" s="28"/>
      <c r="I11" s="28"/>
      <c r="J11" s="5"/>
      <c r="K11" s="2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G11" s="35"/>
    </row>
    <row r="12" spans="1:34" ht="18.75">
      <c r="A12" s="339" t="s">
        <v>793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106"/>
      <c r="AE12" s="106"/>
      <c r="AF12" s="106"/>
      <c r="AG12" s="106"/>
    </row>
    <row r="13" spans="1:34">
      <c r="A13" s="346" t="s">
        <v>774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7"/>
      <c r="AE13" s="37"/>
      <c r="AF13" s="37"/>
      <c r="AG13" s="37"/>
    </row>
    <row r="14" spans="1:34" s="38" customFormat="1" ht="18.75">
      <c r="A14" s="375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5"/>
    </row>
    <row r="15" spans="1:34" ht="15.75" customHeight="1">
      <c r="A15" s="341" t="s">
        <v>61</v>
      </c>
      <c r="B15" s="341" t="s">
        <v>19</v>
      </c>
      <c r="C15" s="341" t="s">
        <v>5</v>
      </c>
      <c r="D15" s="341" t="s">
        <v>784</v>
      </c>
      <c r="E15" s="341" t="s">
        <v>785</v>
      </c>
      <c r="F15" s="364" t="s">
        <v>839</v>
      </c>
      <c r="G15" s="366"/>
      <c r="H15" s="341" t="s">
        <v>840</v>
      </c>
      <c r="I15" s="341"/>
      <c r="J15" s="341" t="s">
        <v>841</v>
      </c>
      <c r="K15" s="341"/>
      <c r="L15" s="341"/>
      <c r="M15" s="341"/>
      <c r="N15" s="341" t="s">
        <v>852</v>
      </c>
      <c r="O15" s="341"/>
      <c r="P15" s="364" t="s">
        <v>794</v>
      </c>
      <c r="Q15" s="365"/>
      <c r="R15" s="365"/>
      <c r="S15" s="366"/>
      <c r="T15" s="341" t="s">
        <v>7</v>
      </c>
      <c r="U15" s="341"/>
      <c r="V15" s="95"/>
    </row>
    <row r="16" spans="1:34" ht="59.25" customHeight="1">
      <c r="A16" s="341"/>
      <c r="B16" s="341"/>
      <c r="C16" s="341"/>
      <c r="D16" s="341"/>
      <c r="E16" s="341"/>
      <c r="F16" s="367"/>
      <c r="G16" s="369"/>
      <c r="H16" s="341"/>
      <c r="I16" s="341"/>
      <c r="J16" s="341"/>
      <c r="K16" s="341"/>
      <c r="L16" s="341"/>
      <c r="M16" s="341"/>
      <c r="N16" s="341"/>
      <c r="O16" s="341"/>
      <c r="P16" s="367"/>
      <c r="Q16" s="368"/>
      <c r="R16" s="368"/>
      <c r="S16" s="369"/>
      <c r="T16" s="341"/>
      <c r="U16" s="341"/>
    </row>
    <row r="17" spans="1:21" ht="49.5" customHeight="1">
      <c r="A17" s="341"/>
      <c r="B17" s="341"/>
      <c r="C17" s="341"/>
      <c r="D17" s="341"/>
      <c r="E17" s="341"/>
      <c r="F17" s="367"/>
      <c r="G17" s="369"/>
      <c r="H17" s="341"/>
      <c r="I17" s="341"/>
      <c r="J17" s="341" t="s">
        <v>9</v>
      </c>
      <c r="K17" s="341"/>
      <c r="L17" s="341" t="s">
        <v>10</v>
      </c>
      <c r="M17" s="341"/>
      <c r="N17" s="341"/>
      <c r="O17" s="341"/>
      <c r="P17" s="370" t="s">
        <v>786</v>
      </c>
      <c r="Q17" s="371"/>
      <c r="R17" s="370" t="s">
        <v>8</v>
      </c>
      <c r="S17" s="371"/>
      <c r="T17" s="341"/>
      <c r="U17" s="341"/>
    </row>
    <row r="18" spans="1:21" ht="129" customHeight="1">
      <c r="A18" s="341"/>
      <c r="B18" s="341"/>
      <c r="C18" s="341"/>
      <c r="D18" s="341"/>
      <c r="E18" s="341"/>
      <c r="F18" s="96" t="s">
        <v>4</v>
      </c>
      <c r="G18" s="96" t="s">
        <v>14</v>
      </c>
      <c r="H18" s="96" t="s">
        <v>4</v>
      </c>
      <c r="I18" s="96" t="s">
        <v>14</v>
      </c>
      <c r="J18" s="96" t="s">
        <v>4</v>
      </c>
      <c r="K18" s="96" t="s">
        <v>742</v>
      </c>
      <c r="L18" s="96" t="s">
        <v>4</v>
      </c>
      <c r="M18" s="96" t="s">
        <v>741</v>
      </c>
      <c r="N18" s="96" t="s">
        <v>4</v>
      </c>
      <c r="O18" s="96" t="s">
        <v>14</v>
      </c>
      <c r="P18" s="96" t="s">
        <v>4</v>
      </c>
      <c r="Q18" s="96" t="s">
        <v>742</v>
      </c>
      <c r="R18" s="96" t="s">
        <v>4</v>
      </c>
      <c r="S18" s="96" t="s">
        <v>743</v>
      </c>
      <c r="T18" s="341"/>
      <c r="U18" s="341"/>
    </row>
    <row r="19" spans="1:21">
      <c r="A19" s="93">
        <v>1</v>
      </c>
      <c r="B19" s="93">
        <v>2</v>
      </c>
      <c r="C19" s="93">
        <v>3</v>
      </c>
      <c r="D19" s="93">
        <v>4</v>
      </c>
      <c r="E19" s="93">
        <v>5</v>
      </c>
      <c r="F19" s="93">
        <v>6</v>
      </c>
      <c r="G19" s="93">
        <v>7</v>
      </c>
      <c r="H19" s="93">
        <v>8</v>
      </c>
      <c r="I19" s="93">
        <v>9</v>
      </c>
      <c r="J19" s="93">
        <v>10</v>
      </c>
      <c r="K19" s="93">
        <v>11</v>
      </c>
      <c r="L19" s="93">
        <v>12</v>
      </c>
      <c r="M19" s="93">
        <v>13</v>
      </c>
      <c r="N19" s="93">
        <v>14</v>
      </c>
      <c r="O19" s="93">
        <v>15</v>
      </c>
      <c r="P19" s="93">
        <v>16</v>
      </c>
      <c r="Q19" s="93">
        <v>17</v>
      </c>
      <c r="R19" s="93">
        <v>18</v>
      </c>
      <c r="S19" s="93">
        <v>19</v>
      </c>
      <c r="T19" s="341">
        <f>S19+1</f>
        <v>20</v>
      </c>
      <c r="U19" s="341"/>
    </row>
    <row r="20" spans="1:21">
      <c r="A20" s="363" t="s">
        <v>71</v>
      </c>
      <c r="B20" s="363"/>
      <c r="C20" s="363"/>
      <c r="D20" s="150">
        <f>D21+D22+D23+D25</f>
        <v>17.731999999999999</v>
      </c>
      <c r="E20" s="150">
        <f>E21+E22+E23+E25</f>
        <v>17.731999999999999</v>
      </c>
      <c r="F20" s="256" t="s">
        <v>802</v>
      </c>
      <c r="G20" s="179">
        <f>G21+G23</f>
        <v>4.9610000000000003</v>
      </c>
      <c r="H20" s="256" t="s">
        <v>802</v>
      </c>
      <c r="I20" s="289">
        <f>I21+I23</f>
        <v>6.3</v>
      </c>
      <c r="J20" s="150">
        <f>J21+J22+J23+J25</f>
        <v>11.866000000000001</v>
      </c>
      <c r="K20" s="150">
        <f>K21+K22+K23+K25</f>
        <v>11.866000000000001</v>
      </c>
      <c r="L20" s="150">
        <f>L21+L22+L23+L25</f>
        <v>12.524863</v>
      </c>
      <c r="M20" s="150">
        <f>M21+M22+M23+M25</f>
        <v>12.524830000000001</v>
      </c>
      <c r="N20" s="300">
        <f>N21+N23</f>
        <v>1.978</v>
      </c>
      <c r="O20" s="300">
        <f>O21+O23</f>
        <v>1.978</v>
      </c>
      <c r="P20" s="181">
        <f>L20-J20</f>
        <v>0.65886299999999842</v>
      </c>
      <c r="Q20" s="181">
        <f>M20-K20</f>
        <v>0.65883000000000003</v>
      </c>
      <c r="R20" s="262">
        <f>P20/J20%</f>
        <v>5.5525282319231275</v>
      </c>
      <c r="S20" s="262">
        <f>P20/J20%</f>
        <v>5.5525282319231275</v>
      </c>
      <c r="T20" s="372" t="s">
        <v>802</v>
      </c>
      <c r="U20" s="373"/>
    </row>
    <row r="21" spans="1:21" ht="63" customHeight="1">
      <c r="A21" s="141">
        <v>1</v>
      </c>
      <c r="B21" s="295" t="s">
        <v>846</v>
      </c>
      <c r="C21" s="290" t="s">
        <v>816</v>
      </c>
      <c r="D21" s="180">
        <v>4.2460000000000004</v>
      </c>
      <c r="E21" s="180">
        <v>4.2460000000000004</v>
      </c>
      <c r="F21" s="254" t="s">
        <v>802</v>
      </c>
      <c r="G21" s="178">
        <v>2.556</v>
      </c>
      <c r="H21" s="178" t="s">
        <v>802</v>
      </c>
      <c r="I21" s="178">
        <v>3.895</v>
      </c>
      <c r="J21" s="180">
        <v>2.556</v>
      </c>
      <c r="K21" s="180">
        <v>2.556</v>
      </c>
      <c r="L21" s="287">
        <v>2.8319999999999999</v>
      </c>
      <c r="M21" s="180">
        <v>2.8319999999999999</v>
      </c>
      <c r="N21" s="162">
        <v>1.0629999999999999</v>
      </c>
      <c r="O21" s="162">
        <v>1.0629999999999999</v>
      </c>
      <c r="P21" s="152">
        <f>L21-J21</f>
        <v>0.2759999999999998</v>
      </c>
      <c r="Q21" s="152">
        <f>M21-K21</f>
        <v>0.2759999999999998</v>
      </c>
      <c r="R21" s="152">
        <f>P21/J21%</f>
        <v>10.798122065727693</v>
      </c>
      <c r="S21" s="152">
        <f>Q21/K21%</f>
        <v>10.798122065727693</v>
      </c>
      <c r="T21" s="255" t="s">
        <v>802</v>
      </c>
      <c r="U21" s="209" t="s">
        <v>810</v>
      </c>
    </row>
    <row r="22" spans="1:21" ht="56.25">
      <c r="A22" s="141">
        <v>2</v>
      </c>
      <c r="B22" s="296" t="s">
        <v>847</v>
      </c>
      <c r="C22" s="291" t="s">
        <v>849</v>
      </c>
      <c r="D22" s="145">
        <v>7.82</v>
      </c>
      <c r="E22" s="145">
        <v>7.82</v>
      </c>
      <c r="F22" s="178" t="s">
        <v>802</v>
      </c>
      <c r="G22" s="178" t="s">
        <v>802</v>
      </c>
      <c r="H22" s="178" t="s">
        <v>802</v>
      </c>
      <c r="I22" s="178" t="s">
        <v>802</v>
      </c>
      <c r="J22" s="145">
        <v>7.82</v>
      </c>
      <c r="K22" s="145">
        <v>7.82</v>
      </c>
      <c r="L22" s="288">
        <v>6.2469999999999999</v>
      </c>
      <c r="M22" s="257">
        <v>6.2469999999999999</v>
      </c>
      <c r="N22" s="162" t="s">
        <v>802</v>
      </c>
      <c r="O22" s="162" t="s">
        <v>802</v>
      </c>
      <c r="P22" s="152">
        <f t="shared" ref="P22:P25" si="0">L22-J22</f>
        <v>-1.5730000000000004</v>
      </c>
      <c r="Q22" s="152">
        <f t="shared" ref="Q22:Q25" si="1">M22-K22</f>
        <v>-1.5730000000000004</v>
      </c>
      <c r="R22" s="260">
        <f t="shared" ref="R22:R25" si="2">P22/J22%</f>
        <v>-20.115089514066501</v>
      </c>
      <c r="S22" s="260">
        <f t="shared" ref="S22:S25" si="3">Q22/K22%</f>
        <v>-20.115089514066501</v>
      </c>
      <c r="T22" s="209" t="s">
        <v>802</v>
      </c>
      <c r="U22" s="209" t="s">
        <v>802</v>
      </c>
    </row>
    <row r="23" spans="1:21" ht="63" customHeight="1">
      <c r="A23" s="141">
        <v>3</v>
      </c>
      <c r="B23" s="297" t="s">
        <v>809</v>
      </c>
      <c r="C23" s="292" t="s">
        <v>815</v>
      </c>
      <c r="D23" s="145">
        <v>5.6660000000000004</v>
      </c>
      <c r="E23" s="145">
        <v>5.6660000000000004</v>
      </c>
      <c r="F23" s="178" t="s">
        <v>802</v>
      </c>
      <c r="G23" s="178">
        <v>2.4049999999999998</v>
      </c>
      <c r="H23" s="178" t="s">
        <v>802</v>
      </c>
      <c r="I23" s="178">
        <v>2.4049999999999998</v>
      </c>
      <c r="J23" s="145">
        <v>1.49</v>
      </c>
      <c r="K23" s="145">
        <v>1.49</v>
      </c>
      <c r="L23" s="288">
        <v>1.49</v>
      </c>
      <c r="M23" s="145">
        <v>1.49</v>
      </c>
      <c r="N23" s="162">
        <v>0.91500000000000004</v>
      </c>
      <c r="O23" s="162">
        <v>0.91500000000000004</v>
      </c>
      <c r="P23" s="152">
        <f t="shared" si="0"/>
        <v>0</v>
      </c>
      <c r="Q23" s="152">
        <f t="shared" si="1"/>
        <v>0</v>
      </c>
      <c r="R23" s="152">
        <f t="shared" si="2"/>
        <v>0</v>
      </c>
      <c r="S23" s="152">
        <f t="shared" si="3"/>
        <v>0</v>
      </c>
      <c r="T23" s="261" t="s">
        <v>802</v>
      </c>
      <c r="U23" s="209" t="s">
        <v>811</v>
      </c>
    </row>
    <row r="24" spans="1:21" ht="64.5" customHeight="1">
      <c r="A24" s="337">
        <v>4</v>
      </c>
      <c r="B24" s="298" t="s">
        <v>848</v>
      </c>
      <c r="C24" s="291" t="s">
        <v>850</v>
      </c>
      <c r="D24" s="145">
        <v>1.542</v>
      </c>
      <c r="E24" s="145">
        <v>1.542</v>
      </c>
      <c r="F24" s="299" t="s">
        <v>802</v>
      </c>
      <c r="G24" s="299" t="s">
        <v>802</v>
      </c>
      <c r="H24" s="299" t="s">
        <v>802</v>
      </c>
      <c r="I24" s="299" t="s">
        <v>802</v>
      </c>
      <c r="J24" s="145">
        <v>1.542</v>
      </c>
      <c r="K24" s="145">
        <v>1.542</v>
      </c>
      <c r="L24" s="337">
        <v>1.7769999999999999</v>
      </c>
      <c r="M24" s="145">
        <v>1.7769999999999999</v>
      </c>
      <c r="N24" s="337" t="s">
        <v>802</v>
      </c>
      <c r="O24" s="337" t="s">
        <v>802</v>
      </c>
      <c r="P24" s="152">
        <f t="shared" ref="P24:P25" si="4">L24-J24</f>
        <v>0.23499999999999988</v>
      </c>
      <c r="Q24" s="152">
        <f t="shared" ref="Q24:Q25" si="5">M24-K24</f>
        <v>0.23499999999999988</v>
      </c>
      <c r="R24" s="152">
        <f t="shared" ref="R24:R25" si="6">P24/J24%</f>
        <v>15.239948119325543</v>
      </c>
      <c r="S24" s="152">
        <f t="shared" ref="S24:S25" si="7">Q24/K24%</f>
        <v>15.239948119325543</v>
      </c>
      <c r="T24" s="338" t="s">
        <v>802</v>
      </c>
      <c r="U24" s="338" t="s">
        <v>812</v>
      </c>
    </row>
    <row r="25" spans="1:21" ht="64.5" customHeight="1">
      <c r="A25" s="337">
        <v>5</v>
      </c>
      <c r="B25" s="459" t="s">
        <v>857</v>
      </c>
      <c r="C25" s="292" t="s">
        <v>815</v>
      </c>
      <c r="D25" s="145">
        <v>0</v>
      </c>
      <c r="E25" s="145">
        <v>0</v>
      </c>
      <c r="F25" s="299" t="s">
        <v>802</v>
      </c>
      <c r="G25" s="299">
        <v>0</v>
      </c>
      <c r="H25" s="299" t="s">
        <v>802</v>
      </c>
      <c r="I25" s="299">
        <v>0</v>
      </c>
      <c r="J25" s="145">
        <v>0</v>
      </c>
      <c r="K25" s="145">
        <v>0</v>
      </c>
      <c r="L25" s="146">
        <v>1.9558629999999999</v>
      </c>
      <c r="M25" s="145">
        <v>1.95583</v>
      </c>
      <c r="N25" s="162">
        <v>0</v>
      </c>
      <c r="O25" s="162">
        <v>0</v>
      </c>
      <c r="P25" s="152">
        <f t="shared" si="4"/>
        <v>1.9558629999999999</v>
      </c>
      <c r="Q25" s="152">
        <f t="shared" si="5"/>
        <v>1.95583</v>
      </c>
      <c r="R25" s="152" t="e">
        <f t="shared" si="6"/>
        <v>#DIV/0!</v>
      </c>
      <c r="S25" s="152" t="e">
        <f t="shared" si="7"/>
        <v>#DIV/0!</v>
      </c>
      <c r="T25" s="338" t="s">
        <v>802</v>
      </c>
      <c r="U25" s="209"/>
    </row>
    <row r="26" spans="1:2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36"/>
      <c r="O26" s="143"/>
      <c r="P26" s="143"/>
      <c r="Q26" s="143"/>
      <c r="R26" s="143"/>
      <c r="S26" s="143"/>
      <c r="T26" s="143"/>
      <c r="U26" s="143"/>
    </row>
    <row r="28" spans="1:21" s="5" customFormat="1" ht="49.5" customHeight="1">
      <c r="A28" s="359" t="s">
        <v>771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19"/>
      <c r="M28" s="19"/>
      <c r="N28" s="19"/>
      <c r="O28" s="19"/>
      <c r="P28" s="19"/>
      <c r="Q28" s="6"/>
      <c r="R28" s="6"/>
    </row>
    <row r="29" spans="1:21" s="5" customFormat="1" ht="15.75" customHeight="1">
      <c r="A29" s="6"/>
      <c r="B29" s="11"/>
      <c r="C29" s="11"/>
      <c r="D29" s="31"/>
      <c r="E29" s="31"/>
      <c r="F29" s="31"/>
      <c r="G29" s="31"/>
      <c r="H29" s="31"/>
      <c r="I29" s="31"/>
      <c r="J29" s="11"/>
      <c r="K29" s="31"/>
      <c r="L29" s="11"/>
      <c r="M29" s="6"/>
      <c r="N29" s="11"/>
      <c r="O29" s="11"/>
      <c r="P29" s="11"/>
      <c r="Q29" s="6"/>
      <c r="R29" s="6"/>
    </row>
  </sheetData>
  <customSheetViews>
    <customSheetView guid="{500C2F4F-1743-499A-A051-20565DBF52B2}" scale="70" showPageBreaks="1" printArea="1" view="pageBreakPreview">
      <selection activeCell="C32" sqref="C32"/>
      <colBreaks count="2" manualBreakCount="2">
        <brk id="9" max="22" man="1"/>
        <brk id="32" max="102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3:AC13"/>
    <mergeCell ref="J17:K17"/>
    <mergeCell ref="L17:M17"/>
    <mergeCell ref="A4:U4"/>
    <mergeCell ref="A14:U14"/>
    <mergeCell ref="A5:U5"/>
    <mergeCell ref="F15:G17"/>
    <mergeCell ref="A7:AC7"/>
    <mergeCell ref="A8:AC8"/>
    <mergeCell ref="A10:AC10"/>
    <mergeCell ref="A12:AC12"/>
    <mergeCell ref="A28:K28"/>
    <mergeCell ref="T15:U18"/>
    <mergeCell ref="T19:U19"/>
    <mergeCell ref="A15:A18"/>
    <mergeCell ref="B15:B18"/>
    <mergeCell ref="C15:C18"/>
    <mergeCell ref="D15:D18"/>
    <mergeCell ref="N15:O17"/>
    <mergeCell ref="H15:I17"/>
    <mergeCell ref="A20:C20"/>
    <mergeCell ref="P15:S16"/>
    <mergeCell ref="P17:Q17"/>
    <mergeCell ref="R17:S17"/>
    <mergeCell ref="E15:E18"/>
    <mergeCell ref="J15:M16"/>
    <mergeCell ref="T20:U2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4:B25">
      <formula1>900</formula1>
    </dataValidation>
  </dataValidation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2" manualBreakCount="2">
    <brk id="9" max="22" man="1"/>
    <brk id="32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Y27"/>
  <sheetViews>
    <sheetView view="pageBreakPreview" zoomScale="80" zoomScaleSheetLayoutView="80" workbookViewId="0">
      <selection activeCell="C3" sqref="C3"/>
    </sheetView>
  </sheetViews>
  <sheetFormatPr defaultRowHeight="15.75"/>
  <cols>
    <col min="1" max="1" width="10.5" style="5" customWidth="1"/>
    <col min="2" max="2" width="34" style="5" customWidth="1"/>
    <col min="3" max="3" width="17" style="5" customWidth="1"/>
    <col min="4" max="4" width="17.625" style="5" customWidth="1"/>
    <col min="5" max="5" width="17.125" style="5" customWidth="1"/>
    <col min="6" max="6" width="10.125" style="5" customWidth="1"/>
    <col min="7" max="7" width="6.625" style="5" customWidth="1"/>
    <col min="8" max="8" width="7.375" style="5" customWidth="1"/>
    <col min="9" max="9" width="6.625" style="5" customWidth="1"/>
    <col min="10" max="10" width="6.375" style="5" customWidth="1"/>
    <col min="11" max="11" width="6.875" style="5" customWidth="1"/>
    <col min="12" max="12" width="17.125" style="5" customWidth="1"/>
    <col min="13" max="13" width="9.125" style="5" customWidth="1"/>
    <col min="14" max="14" width="6.125" style="5" customWidth="1"/>
    <col min="15" max="15" width="6.5" style="5" customWidth="1"/>
    <col min="16" max="18" width="6.125" style="5" customWidth="1"/>
    <col min="19" max="19" width="13" style="5" customWidth="1"/>
    <col min="20" max="20" width="6.375" style="5" customWidth="1"/>
    <col min="21" max="21" width="14.125" style="5" customWidth="1"/>
    <col min="22" max="22" width="6.25" style="5" customWidth="1"/>
    <col min="23" max="23" width="23.75" style="5" customWidth="1"/>
    <col min="24" max="16384" width="9" style="5"/>
  </cols>
  <sheetData>
    <row r="1" spans="1:51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  <c r="W1" s="21" t="s">
        <v>54</v>
      </c>
      <c r="X1" s="2"/>
    </row>
    <row r="2" spans="1:51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  <c r="W2" s="26" t="s">
        <v>0</v>
      </c>
      <c r="X2" s="2"/>
    </row>
    <row r="3" spans="1:51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"/>
      <c r="W3" s="26" t="s">
        <v>773</v>
      </c>
      <c r="X3" s="2"/>
    </row>
    <row r="4" spans="1:51" s="8" customFormat="1" ht="18.75">
      <c r="A4" s="350" t="s">
        <v>744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107"/>
      <c r="Y4" s="107"/>
      <c r="Z4" s="107"/>
    </row>
    <row r="5" spans="1:51" s="8" customFormat="1" ht="18.75">
      <c r="A5" s="343" t="s">
        <v>824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99"/>
      <c r="Y5" s="99"/>
      <c r="Z5" s="99"/>
      <c r="AA5" s="99"/>
    </row>
    <row r="6" spans="1:51" s="8" customFormat="1" ht="18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51" s="8" customFormat="1" ht="18.75">
      <c r="A7" s="343" t="s">
        <v>795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99"/>
      <c r="Y7" s="99"/>
      <c r="Z7" s="99"/>
    </row>
    <row r="8" spans="1:51">
      <c r="A8" s="346" t="s">
        <v>64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22"/>
      <c r="Y8" s="22"/>
      <c r="Z8" s="22"/>
    </row>
    <row r="9" spans="1:5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51" ht="18.75">
      <c r="A10" s="344" t="s">
        <v>825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108"/>
      <c r="Y10" s="108"/>
      <c r="Z10" s="108"/>
    </row>
    <row r="11" spans="1:51" ht="18.75">
      <c r="Z11" s="26"/>
    </row>
    <row r="12" spans="1:51" ht="18.75">
      <c r="A12" s="339" t="s">
        <v>796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109"/>
      <c r="Y12" s="109"/>
      <c r="Z12" s="109"/>
    </row>
    <row r="13" spans="1:51">
      <c r="A13" s="346" t="s">
        <v>65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22"/>
      <c r="Y13" s="22"/>
      <c r="Z13" s="22"/>
    </row>
    <row r="14" spans="1:51" ht="15.75" customHeigh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8"/>
      <c r="AT14" s="8"/>
      <c r="AU14" s="8"/>
      <c r="AV14" s="8"/>
      <c r="AW14" s="8"/>
    </row>
    <row r="15" spans="1:51" ht="53.25" customHeight="1">
      <c r="A15" s="377" t="s">
        <v>61</v>
      </c>
      <c r="B15" s="380" t="s">
        <v>19</v>
      </c>
      <c r="C15" s="380" t="s">
        <v>5</v>
      </c>
      <c r="D15" s="377" t="s">
        <v>787</v>
      </c>
      <c r="E15" s="383" t="s">
        <v>837</v>
      </c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45" t="s">
        <v>838</v>
      </c>
      <c r="T15" s="345"/>
      <c r="U15" s="345"/>
      <c r="V15" s="345"/>
      <c r="W15" s="380" t="s">
        <v>7</v>
      </c>
      <c r="X15" s="111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ht="13.5" customHeight="1">
      <c r="A16" s="378"/>
      <c r="B16" s="380"/>
      <c r="C16" s="380"/>
      <c r="D16" s="378"/>
      <c r="E16" s="383" t="s">
        <v>9</v>
      </c>
      <c r="F16" s="383"/>
      <c r="G16" s="383"/>
      <c r="H16" s="383"/>
      <c r="I16" s="383"/>
      <c r="J16" s="383"/>
      <c r="K16" s="383"/>
      <c r="L16" s="383" t="s">
        <v>10</v>
      </c>
      <c r="M16" s="383"/>
      <c r="N16" s="383"/>
      <c r="O16" s="383"/>
      <c r="P16" s="383"/>
      <c r="Q16" s="383"/>
      <c r="R16" s="383"/>
      <c r="S16" s="345"/>
      <c r="T16" s="345"/>
      <c r="U16" s="345"/>
      <c r="V16" s="345"/>
      <c r="W16" s="380"/>
      <c r="X16" s="111"/>
      <c r="Y16" s="112"/>
      <c r="Z16" s="112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ht="13.5" customHeight="1">
      <c r="A17" s="378"/>
      <c r="B17" s="380"/>
      <c r="C17" s="380"/>
      <c r="D17" s="378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45"/>
      <c r="T17" s="345"/>
      <c r="U17" s="345"/>
      <c r="V17" s="345"/>
      <c r="W17" s="380"/>
      <c r="X17" s="111"/>
      <c r="Y17" s="112"/>
      <c r="Z17" s="112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ht="43.5" customHeight="1">
      <c r="A18" s="378"/>
      <c r="B18" s="380"/>
      <c r="C18" s="380"/>
      <c r="D18" s="378"/>
      <c r="E18" s="113" t="s">
        <v>21</v>
      </c>
      <c r="F18" s="383" t="s">
        <v>20</v>
      </c>
      <c r="G18" s="383"/>
      <c r="H18" s="383"/>
      <c r="I18" s="383"/>
      <c r="J18" s="383"/>
      <c r="K18" s="383"/>
      <c r="L18" s="113" t="s">
        <v>21</v>
      </c>
      <c r="M18" s="383" t="s">
        <v>20</v>
      </c>
      <c r="N18" s="383"/>
      <c r="O18" s="383"/>
      <c r="P18" s="383"/>
      <c r="Q18" s="383"/>
      <c r="R18" s="383"/>
      <c r="S18" s="372" t="s">
        <v>21</v>
      </c>
      <c r="T18" s="373"/>
      <c r="U18" s="372" t="s">
        <v>20</v>
      </c>
      <c r="V18" s="373"/>
      <c r="W18" s="380"/>
      <c r="X18" s="111"/>
      <c r="Y18" s="112"/>
      <c r="Z18" s="112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ht="71.25" customHeight="1">
      <c r="A19" s="379"/>
      <c r="B19" s="380"/>
      <c r="C19" s="380"/>
      <c r="D19" s="379"/>
      <c r="E19" s="132" t="s">
        <v>786</v>
      </c>
      <c r="F19" s="132" t="s">
        <v>786</v>
      </c>
      <c r="G19" s="39" t="s">
        <v>2</v>
      </c>
      <c r="H19" s="39" t="s">
        <v>3</v>
      </c>
      <c r="I19" s="39" t="s">
        <v>51</v>
      </c>
      <c r="J19" s="39" t="s">
        <v>1</v>
      </c>
      <c r="K19" s="39" t="s">
        <v>13</v>
      </c>
      <c r="L19" s="132" t="s">
        <v>786</v>
      </c>
      <c r="M19" s="132" t="s">
        <v>786</v>
      </c>
      <c r="N19" s="39" t="s">
        <v>2</v>
      </c>
      <c r="O19" s="39" t="s">
        <v>3</v>
      </c>
      <c r="P19" s="39" t="s">
        <v>51</v>
      </c>
      <c r="Q19" s="39" t="s">
        <v>1</v>
      </c>
      <c r="R19" s="39" t="s">
        <v>13</v>
      </c>
      <c r="S19" s="131" t="s">
        <v>788</v>
      </c>
      <c r="T19" s="114" t="s">
        <v>69</v>
      </c>
      <c r="U19" s="131" t="s">
        <v>788</v>
      </c>
      <c r="V19" s="114" t="s">
        <v>69</v>
      </c>
      <c r="W19" s="380"/>
      <c r="X19" s="111"/>
      <c r="Y19" s="112"/>
      <c r="Z19" s="112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>
      <c r="A20" s="115">
        <v>1</v>
      </c>
      <c r="B20" s="115">
        <v>2</v>
      </c>
      <c r="C20" s="115">
        <v>3</v>
      </c>
      <c r="D20" s="116">
        <v>4</v>
      </c>
      <c r="E20" s="115">
        <v>5</v>
      </c>
      <c r="F20" s="115">
        <f t="shared" ref="F20:W20" si="0">E20+1</f>
        <v>6</v>
      </c>
      <c r="G20" s="115">
        <f t="shared" si="0"/>
        <v>7</v>
      </c>
      <c r="H20" s="115">
        <f t="shared" si="0"/>
        <v>8</v>
      </c>
      <c r="I20" s="115">
        <f t="shared" si="0"/>
        <v>9</v>
      </c>
      <c r="J20" s="115">
        <f t="shared" si="0"/>
        <v>10</v>
      </c>
      <c r="K20" s="115">
        <f t="shared" si="0"/>
        <v>11</v>
      </c>
      <c r="L20" s="115">
        <f t="shared" si="0"/>
        <v>12</v>
      </c>
      <c r="M20" s="115">
        <f t="shared" si="0"/>
        <v>13</v>
      </c>
      <c r="N20" s="115">
        <f t="shared" si="0"/>
        <v>14</v>
      </c>
      <c r="O20" s="115">
        <f t="shared" si="0"/>
        <v>15</v>
      </c>
      <c r="P20" s="115">
        <f t="shared" si="0"/>
        <v>16</v>
      </c>
      <c r="Q20" s="115">
        <f t="shared" si="0"/>
        <v>17</v>
      </c>
      <c r="R20" s="115">
        <f t="shared" si="0"/>
        <v>18</v>
      </c>
      <c r="S20" s="115">
        <f t="shared" si="0"/>
        <v>19</v>
      </c>
      <c r="T20" s="115">
        <f t="shared" si="0"/>
        <v>20</v>
      </c>
      <c r="U20" s="115">
        <f t="shared" si="0"/>
        <v>21</v>
      </c>
      <c r="V20" s="115">
        <f t="shared" si="0"/>
        <v>22</v>
      </c>
      <c r="W20" s="115">
        <f t="shared" si="0"/>
        <v>23</v>
      </c>
      <c r="X20" s="11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" customFormat="1">
      <c r="A21" s="372" t="s">
        <v>71</v>
      </c>
      <c r="B21" s="382"/>
      <c r="C21" s="373"/>
      <c r="D21" s="208" t="s">
        <v>802</v>
      </c>
      <c r="E21" s="208" t="s">
        <v>802</v>
      </c>
      <c r="F21" s="208" t="s">
        <v>802</v>
      </c>
      <c r="G21" s="208" t="s">
        <v>802</v>
      </c>
      <c r="H21" s="162" t="s">
        <v>802</v>
      </c>
      <c r="I21" s="208" t="s">
        <v>802</v>
      </c>
      <c r="J21" s="208" t="s">
        <v>802</v>
      </c>
      <c r="K21" s="208" t="s">
        <v>802</v>
      </c>
      <c r="L21" s="208" t="s">
        <v>802</v>
      </c>
      <c r="M21" s="208" t="s">
        <v>802</v>
      </c>
      <c r="N21" s="208" t="s">
        <v>802</v>
      </c>
      <c r="O21" s="208" t="s">
        <v>802</v>
      </c>
      <c r="P21" s="208" t="s">
        <v>802</v>
      </c>
      <c r="Q21" s="208" t="s">
        <v>802</v>
      </c>
      <c r="R21" s="208" t="s">
        <v>802</v>
      </c>
      <c r="S21" s="208" t="s">
        <v>802</v>
      </c>
      <c r="T21" s="208" t="s">
        <v>802</v>
      </c>
      <c r="U21" s="208" t="s">
        <v>802</v>
      </c>
      <c r="V21" s="208" t="s">
        <v>802</v>
      </c>
      <c r="W21" s="162" t="s">
        <v>802</v>
      </c>
      <c r="X21" s="118"/>
      <c r="Y21" s="118"/>
      <c r="Z21" s="118"/>
    </row>
    <row r="22" spans="1:51" s="27" customFormat="1"/>
    <row r="23" spans="1:51" ht="49.5" customHeight="1">
      <c r="A23" s="359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19"/>
      <c r="N23" s="19"/>
      <c r="O23" s="19"/>
      <c r="P23" s="19"/>
      <c r="Q23" s="6"/>
      <c r="R23" s="6"/>
    </row>
    <row r="24" spans="1:5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5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5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5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</sheetData>
  <customSheetViews>
    <customSheetView guid="{500C2F4F-1743-499A-A051-20565DBF52B2}" scale="80" showPageBreaks="1" printArea="1" view="pageBreakPreview">
      <selection activeCell="A22" sqref="A22:C22"/>
      <colBreaks count="1" manualBreakCount="1">
        <brk id="11" max="23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3">
    <mergeCell ref="A21:C21"/>
    <mergeCell ref="F18:K18"/>
    <mergeCell ref="E16:K17"/>
    <mergeCell ref="L16:R17"/>
    <mergeCell ref="M18:R18"/>
    <mergeCell ref="D15:D19"/>
    <mergeCell ref="E15:R15"/>
    <mergeCell ref="A23:L23"/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7"/>
  <sheetViews>
    <sheetView view="pageBreakPreview" zoomScale="80" zoomScaleSheetLayoutView="80" workbookViewId="0">
      <selection activeCell="R6" sqref="R6"/>
    </sheetView>
  </sheetViews>
  <sheetFormatPr defaultRowHeight="15.75"/>
  <cols>
    <col min="1" max="1" width="9.75" style="5" customWidth="1"/>
    <col min="2" max="2" width="34" style="5" customWidth="1"/>
    <col min="3" max="3" width="17" style="5" customWidth="1"/>
    <col min="4" max="4" width="31.25" style="5" customWidth="1"/>
    <col min="5" max="16" width="7.75" style="5" customWidth="1"/>
    <col min="17" max="21" width="6.375" style="5" customWidth="1"/>
    <col min="22" max="22" width="7.5" style="5" customWidth="1"/>
    <col min="23" max="23" width="6.875" style="5" customWidth="1"/>
    <col min="24" max="16384" width="9" style="5"/>
  </cols>
  <sheetData>
    <row r="1" spans="1:47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21" t="s">
        <v>55</v>
      </c>
      <c r="Y1" s="7"/>
      <c r="Z1" s="10"/>
      <c r="AB1" s="2"/>
    </row>
    <row r="2" spans="1:47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6" t="s">
        <v>0</v>
      </c>
      <c r="Y2" s="7"/>
      <c r="Z2" s="10"/>
      <c r="AB2" s="2"/>
    </row>
    <row r="3" spans="1:47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6" t="s">
        <v>773</v>
      </c>
      <c r="Y3" s="7"/>
      <c r="Z3" s="10"/>
      <c r="AB3" s="2"/>
    </row>
    <row r="4" spans="1:47" s="20" customFormat="1" ht="40.5" customHeight="1">
      <c r="A4" s="409" t="s">
        <v>740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119"/>
      <c r="Z4" s="119"/>
      <c r="AA4" s="119"/>
      <c r="AB4" s="119"/>
      <c r="AC4" s="119"/>
      <c r="AD4" s="119"/>
      <c r="AE4" s="119"/>
    </row>
    <row r="5" spans="1:47" s="8" customFormat="1" ht="18.75">
      <c r="A5" s="343" t="s">
        <v>827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99"/>
      <c r="Z5" s="99"/>
      <c r="AA5" s="99"/>
      <c r="AB5" s="99"/>
      <c r="AC5" s="99"/>
      <c r="AD5" s="99"/>
      <c r="AE5" s="99"/>
      <c r="AF5" s="99"/>
    </row>
    <row r="6" spans="1:47" s="8" customFormat="1" ht="18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47" s="8" customFormat="1" ht="18.75">
      <c r="A7" s="343" t="s">
        <v>798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99"/>
      <c r="Z7" s="99"/>
      <c r="AA7" s="99"/>
      <c r="AB7" s="99"/>
      <c r="AC7" s="99"/>
      <c r="AD7" s="99"/>
      <c r="AE7" s="99"/>
    </row>
    <row r="8" spans="1:47">
      <c r="A8" s="346" t="s">
        <v>63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22"/>
      <c r="Z8" s="22"/>
      <c r="AA8" s="22"/>
      <c r="AB8" s="22"/>
      <c r="AC8" s="22"/>
      <c r="AD8" s="22"/>
      <c r="AE8" s="22"/>
    </row>
    <row r="9" spans="1:47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47" ht="18.75">
      <c r="A10" s="344" t="s">
        <v>825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108"/>
      <c r="Z10" s="108"/>
      <c r="AA10" s="108"/>
      <c r="AB10" s="108"/>
      <c r="AC10" s="108"/>
      <c r="AD10" s="108"/>
      <c r="AE10" s="108"/>
    </row>
    <row r="11" spans="1:47" ht="18.75">
      <c r="AE11" s="26"/>
    </row>
    <row r="12" spans="1:47" ht="18.75">
      <c r="A12" s="339" t="s">
        <v>796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7"/>
      <c r="Z12" s="17"/>
      <c r="AA12" s="17"/>
      <c r="AB12" s="109"/>
      <c r="AC12" s="109"/>
      <c r="AD12" s="109"/>
      <c r="AE12" s="109"/>
    </row>
    <row r="13" spans="1:47">
      <c r="A13" s="346" t="s">
        <v>775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22"/>
      <c r="Z13" s="22"/>
      <c r="AA13" s="22"/>
      <c r="AB13" s="22"/>
      <c r="AC13" s="22"/>
      <c r="AD13" s="22"/>
      <c r="AE13" s="22"/>
    </row>
    <row r="14" spans="1:47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120"/>
      <c r="Z14" s="12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21"/>
      <c r="AQ14" s="121"/>
      <c r="AR14" s="121"/>
      <c r="AS14" s="121"/>
      <c r="AT14" s="121"/>
      <c r="AU14" s="121"/>
    </row>
    <row r="15" spans="1:47" ht="22.5" customHeight="1">
      <c r="A15" s="377" t="s">
        <v>61</v>
      </c>
      <c r="B15" s="380" t="s">
        <v>19</v>
      </c>
      <c r="C15" s="380" t="s">
        <v>5</v>
      </c>
      <c r="D15" s="391" t="s">
        <v>72</v>
      </c>
      <c r="E15" s="397" t="s">
        <v>836</v>
      </c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9"/>
      <c r="Q15" s="397" t="s">
        <v>834</v>
      </c>
      <c r="R15" s="398"/>
      <c r="S15" s="398"/>
      <c r="T15" s="398"/>
      <c r="U15" s="399"/>
      <c r="V15" s="390" t="s">
        <v>7</v>
      </c>
      <c r="W15" s="390"/>
      <c r="X15" s="390"/>
      <c r="Y15" s="7"/>
      <c r="Z15" s="7"/>
    </row>
    <row r="16" spans="1:47" ht="22.5" customHeight="1">
      <c r="A16" s="378"/>
      <c r="B16" s="380"/>
      <c r="C16" s="380"/>
      <c r="D16" s="392"/>
      <c r="E16" s="400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2"/>
      <c r="Q16" s="403"/>
      <c r="R16" s="404"/>
      <c r="S16" s="404"/>
      <c r="T16" s="404"/>
      <c r="U16" s="405"/>
      <c r="V16" s="390"/>
      <c r="W16" s="390"/>
      <c r="X16" s="390"/>
      <c r="Y16" s="7"/>
      <c r="Z16" s="7"/>
    </row>
    <row r="17" spans="1:33" ht="24" customHeight="1">
      <c r="A17" s="378"/>
      <c r="B17" s="380"/>
      <c r="C17" s="380"/>
      <c r="D17" s="392"/>
      <c r="E17" s="383" t="s">
        <v>9</v>
      </c>
      <c r="F17" s="383"/>
      <c r="G17" s="383"/>
      <c r="H17" s="383"/>
      <c r="I17" s="383"/>
      <c r="J17" s="383"/>
      <c r="K17" s="394" t="s">
        <v>10</v>
      </c>
      <c r="L17" s="395"/>
      <c r="M17" s="395"/>
      <c r="N17" s="395"/>
      <c r="O17" s="395"/>
      <c r="P17" s="396"/>
      <c r="Q17" s="400"/>
      <c r="R17" s="401"/>
      <c r="S17" s="401"/>
      <c r="T17" s="401"/>
      <c r="U17" s="402"/>
      <c r="V17" s="390"/>
      <c r="W17" s="390"/>
      <c r="X17" s="390"/>
      <c r="Y17" s="7"/>
      <c r="Z17" s="7"/>
    </row>
    <row r="18" spans="1:33" ht="75.75" customHeight="1">
      <c r="A18" s="379"/>
      <c r="B18" s="380"/>
      <c r="C18" s="380"/>
      <c r="D18" s="393"/>
      <c r="E18" s="82" t="s">
        <v>59</v>
      </c>
      <c r="F18" s="39" t="s">
        <v>2</v>
      </c>
      <c r="G18" s="39" t="s">
        <v>3</v>
      </c>
      <c r="H18" s="12" t="s">
        <v>51</v>
      </c>
      <c r="I18" s="39" t="s">
        <v>1</v>
      </c>
      <c r="J18" s="39" t="s">
        <v>13</v>
      </c>
      <c r="K18" s="82" t="s">
        <v>59</v>
      </c>
      <c r="L18" s="39" t="s">
        <v>2</v>
      </c>
      <c r="M18" s="39" t="s">
        <v>3</v>
      </c>
      <c r="N18" s="12" t="s">
        <v>51</v>
      </c>
      <c r="O18" s="39" t="s">
        <v>1</v>
      </c>
      <c r="P18" s="39" t="s">
        <v>13</v>
      </c>
      <c r="Q18" s="39" t="s">
        <v>2</v>
      </c>
      <c r="R18" s="39" t="s">
        <v>3</v>
      </c>
      <c r="S18" s="12" t="s">
        <v>51</v>
      </c>
      <c r="T18" s="39" t="s">
        <v>1</v>
      </c>
      <c r="U18" s="39" t="s">
        <v>13</v>
      </c>
      <c r="V18" s="390"/>
      <c r="W18" s="390"/>
      <c r="X18" s="390"/>
      <c r="Y18" s="7"/>
      <c r="Z18" s="7"/>
    </row>
    <row r="19" spans="1:33">
      <c r="A19" s="24">
        <v>1</v>
      </c>
      <c r="B19" s="24">
        <f t="shared" ref="B19:V19" si="0">A19+1</f>
        <v>2</v>
      </c>
      <c r="C19" s="24">
        <f t="shared" si="0"/>
        <v>3</v>
      </c>
      <c r="D19" s="122">
        <f t="shared" si="0"/>
        <v>4</v>
      </c>
      <c r="E19" s="122">
        <f t="shared" si="0"/>
        <v>5</v>
      </c>
      <c r="F19" s="122">
        <f t="shared" si="0"/>
        <v>6</v>
      </c>
      <c r="G19" s="122">
        <f t="shared" si="0"/>
        <v>7</v>
      </c>
      <c r="H19" s="122">
        <f t="shared" si="0"/>
        <v>8</v>
      </c>
      <c r="I19" s="122">
        <f t="shared" si="0"/>
        <v>9</v>
      </c>
      <c r="J19" s="122">
        <f t="shared" si="0"/>
        <v>10</v>
      </c>
      <c r="K19" s="122">
        <f t="shared" si="0"/>
        <v>11</v>
      </c>
      <c r="L19" s="122">
        <f t="shared" si="0"/>
        <v>12</v>
      </c>
      <c r="M19" s="24">
        <f t="shared" si="0"/>
        <v>13</v>
      </c>
      <c r="N19" s="24">
        <f t="shared" si="0"/>
        <v>14</v>
      </c>
      <c r="O19" s="24">
        <f t="shared" si="0"/>
        <v>15</v>
      </c>
      <c r="P19" s="24">
        <f t="shared" si="0"/>
        <v>16</v>
      </c>
      <c r="Q19" s="24">
        <f t="shared" si="0"/>
        <v>17</v>
      </c>
      <c r="R19" s="24">
        <f t="shared" si="0"/>
        <v>18</v>
      </c>
      <c r="S19" s="24">
        <f t="shared" si="0"/>
        <v>19</v>
      </c>
      <c r="T19" s="24">
        <f t="shared" si="0"/>
        <v>20</v>
      </c>
      <c r="U19" s="24">
        <f t="shared" si="0"/>
        <v>21</v>
      </c>
      <c r="V19" s="385">
        <f t="shared" si="0"/>
        <v>22</v>
      </c>
      <c r="W19" s="385"/>
      <c r="X19" s="385"/>
      <c r="Y19" s="7"/>
      <c r="Z19" s="7"/>
    </row>
    <row r="20" spans="1:33" s="1" customFormat="1" ht="15.75" customHeight="1">
      <c r="A20" s="406" t="s">
        <v>71</v>
      </c>
      <c r="B20" s="407"/>
      <c r="C20" s="408"/>
      <c r="D20" s="117" t="s">
        <v>802</v>
      </c>
      <c r="E20" s="117" t="s">
        <v>802</v>
      </c>
      <c r="F20" s="117" t="s">
        <v>802</v>
      </c>
      <c r="G20" s="117" t="s">
        <v>802</v>
      </c>
      <c r="H20" s="117" t="s">
        <v>802</v>
      </c>
      <c r="I20" s="117" t="s">
        <v>802</v>
      </c>
      <c r="J20" s="117" t="s">
        <v>802</v>
      </c>
      <c r="K20" s="117" t="s">
        <v>802</v>
      </c>
      <c r="L20" s="117" t="s">
        <v>802</v>
      </c>
      <c r="M20" s="117" t="s">
        <v>802</v>
      </c>
      <c r="N20" s="117" t="s">
        <v>802</v>
      </c>
      <c r="O20" s="117" t="s">
        <v>802</v>
      </c>
      <c r="P20" s="117" t="s">
        <v>802</v>
      </c>
      <c r="Q20" s="117" t="s">
        <v>802</v>
      </c>
      <c r="R20" s="117" t="s">
        <v>802</v>
      </c>
      <c r="S20" s="117" t="s">
        <v>802</v>
      </c>
      <c r="T20" s="117" t="s">
        <v>802</v>
      </c>
      <c r="U20" s="117" t="s">
        <v>802</v>
      </c>
      <c r="V20" s="386" t="s">
        <v>802</v>
      </c>
      <c r="W20" s="387"/>
      <c r="X20" s="388"/>
      <c r="Y20" s="118"/>
      <c r="Z20" s="118"/>
      <c r="AA20" s="118"/>
      <c r="AB20" s="118"/>
      <c r="AC20" s="118"/>
      <c r="AD20" s="118"/>
    </row>
    <row r="21" spans="1:33" ht="44.25" customHeight="1">
      <c r="A21" s="384" t="s">
        <v>68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4"/>
      <c r="Z21" s="4"/>
      <c r="AA21" s="7"/>
      <c r="AG21" s="3"/>
    </row>
    <row r="22" spans="1:33">
      <c r="A22" s="7" t="s">
        <v>748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3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3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3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3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3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</sheetData>
  <customSheetViews>
    <customSheetView guid="{500C2F4F-1743-499A-A051-20565DBF52B2}" scale="80" showPageBreaks="1" printArea="1" view="pageBreakPreview">
      <selection activeCell="A23" sqref="A2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1">
    <mergeCell ref="A4:X4"/>
    <mergeCell ref="A7:X7"/>
    <mergeCell ref="A10:X10"/>
    <mergeCell ref="A5:X5"/>
    <mergeCell ref="A8:X8"/>
    <mergeCell ref="A21:X21"/>
    <mergeCell ref="A12:X12"/>
    <mergeCell ref="A13:X13"/>
    <mergeCell ref="V19:X19"/>
    <mergeCell ref="V20:X20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A20:C2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I26"/>
  <sheetViews>
    <sheetView view="pageBreakPreview" zoomScale="80" zoomScaleSheetLayoutView="80" workbookViewId="0">
      <selection activeCell="V21" sqref="V21"/>
    </sheetView>
  </sheetViews>
  <sheetFormatPr defaultRowHeight="15.75"/>
  <cols>
    <col min="1" max="1" width="9.75" style="5" customWidth="1"/>
    <col min="2" max="2" width="34" style="5" customWidth="1"/>
    <col min="3" max="3" width="17.75" style="5" customWidth="1"/>
    <col min="4" max="4" width="31.625" style="5" customWidth="1"/>
    <col min="5" max="11" width="6.375" style="5" customWidth="1"/>
    <col min="12" max="12" width="10" style="5" customWidth="1"/>
    <col min="13" max="26" width="6.375" style="5" customWidth="1"/>
    <col min="27" max="27" width="27.625" style="5" customWidth="1"/>
    <col min="28" max="16384" width="9" style="5"/>
  </cols>
  <sheetData>
    <row r="1" spans="1:35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21" t="s">
        <v>56</v>
      </c>
      <c r="AB1" s="10"/>
      <c r="AD1" s="2"/>
    </row>
    <row r="2" spans="1:35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26" t="s">
        <v>0</v>
      </c>
      <c r="AB2" s="10"/>
      <c r="AD2" s="2"/>
    </row>
    <row r="3" spans="1:35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6" t="s">
        <v>773</v>
      </c>
      <c r="AB3" s="10"/>
      <c r="AD3" s="2"/>
    </row>
    <row r="4" spans="1:35" s="20" customFormat="1" ht="18.75">
      <c r="A4" s="409" t="s">
        <v>146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119"/>
      <c r="AC4" s="119"/>
      <c r="AD4" s="119"/>
      <c r="AE4" s="119"/>
    </row>
    <row r="5" spans="1:35" s="8" customFormat="1" ht="18.75">
      <c r="A5" s="343" t="s">
        <v>824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99"/>
      <c r="AC5" s="99"/>
      <c r="AD5" s="99"/>
      <c r="AE5" s="99"/>
      <c r="AF5" s="99"/>
    </row>
    <row r="6" spans="1:35" s="8" customFormat="1" ht="18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5" s="8" customFormat="1" ht="18.75">
      <c r="A7" s="343" t="s">
        <v>798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99"/>
      <c r="AC7" s="99"/>
      <c r="AD7" s="99"/>
      <c r="AE7" s="99"/>
    </row>
    <row r="8" spans="1:35">
      <c r="A8" s="411" t="s">
        <v>63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22"/>
      <c r="AC8" s="22"/>
      <c r="AD8" s="22"/>
      <c r="AE8" s="22"/>
    </row>
    <row r="9" spans="1:3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5" ht="18.75">
      <c r="A10" s="344" t="s">
        <v>828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108"/>
      <c r="AC10" s="108"/>
      <c r="AD10" s="108"/>
      <c r="AE10" s="108"/>
    </row>
    <row r="11" spans="1:35" ht="18.75">
      <c r="AE11" s="26"/>
    </row>
    <row r="12" spans="1:35" ht="18.75">
      <c r="A12" s="339" t="s">
        <v>796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109"/>
      <c r="AC12" s="109"/>
      <c r="AD12" s="109"/>
      <c r="AE12" s="109"/>
    </row>
    <row r="13" spans="1:35">
      <c r="A13" s="346" t="s">
        <v>776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22"/>
      <c r="AC13" s="22"/>
      <c r="AD13" s="22"/>
      <c r="AE13" s="22"/>
    </row>
    <row r="14" spans="1:35">
      <c r="A14" s="7"/>
      <c r="B14" s="123"/>
      <c r="C14" s="124"/>
      <c r="D14" s="124"/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7"/>
      <c r="AI14" s="3"/>
    </row>
    <row r="15" spans="1:35" ht="15.75" customHeight="1">
      <c r="A15" s="377" t="s">
        <v>61</v>
      </c>
      <c r="B15" s="380" t="s">
        <v>19</v>
      </c>
      <c r="C15" s="380" t="s">
        <v>5</v>
      </c>
      <c r="D15" s="377" t="s">
        <v>72</v>
      </c>
      <c r="E15" s="383" t="s">
        <v>835</v>
      </c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97" t="s">
        <v>817</v>
      </c>
      <c r="U15" s="398"/>
      <c r="V15" s="398"/>
      <c r="W15" s="398"/>
      <c r="X15" s="398"/>
      <c r="Y15" s="398"/>
      <c r="Z15" s="399"/>
      <c r="AA15" s="390" t="s">
        <v>7</v>
      </c>
      <c r="AB15" s="7"/>
    </row>
    <row r="16" spans="1:35" ht="26.25" customHeight="1">
      <c r="A16" s="378"/>
      <c r="B16" s="380"/>
      <c r="C16" s="380"/>
      <c r="D16" s="378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403"/>
      <c r="U16" s="404"/>
      <c r="V16" s="404"/>
      <c r="W16" s="404"/>
      <c r="X16" s="404"/>
      <c r="Y16" s="404"/>
      <c r="Z16" s="405"/>
      <c r="AA16" s="390"/>
      <c r="AB16" s="7"/>
    </row>
    <row r="17" spans="1:32" ht="30" customHeight="1">
      <c r="A17" s="378"/>
      <c r="B17" s="380"/>
      <c r="C17" s="380"/>
      <c r="D17" s="378"/>
      <c r="E17" s="383" t="s">
        <v>9</v>
      </c>
      <c r="F17" s="383"/>
      <c r="G17" s="383"/>
      <c r="H17" s="383"/>
      <c r="I17" s="383"/>
      <c r="J17" s="383"/>
      <c r="K17" s="383"/>
      <c r="L17" s="383" t="s">
        <v>10</v>
      </c>
      <c r="M17" s="383"/>
      <c r="N17" s="383"/>
      <c r="O17" s="383"/>
      <c r="P17" s="383"/>
      <c r="Q17" s="383"/>
      <c r="R17" s="383"/>
      <c r="S17" s="383"/>
      <c r="T17" s="400"/>
      <c r="U17" s="401"/>
      <c r="V17" s="401"/>
      <c r="W17" s="401"/>
      <c r="X17" s="401"/>
      <c r="Y17" s="401"/>
      <c r="Z17" s="402"/>
      <c r="AA17" s="390"/>
      <c r="AB17" s="7"/>
    </row>
    <row r="18" spans="1:32" ht="96" customHeight="1">
      <c r="A18" s="379"/>
      <c r="B18" s="380"/>
      <c r="C18" s="380"/>
      <c r="D18" s="379"/>
      <c r="E18" s="12" t="s">
        <v>2</v>
      </c>
      <c r="F18" s="12" t="s">
        <v>3</v>
      </c>
      <c r="G18" s="12" t="s">
        <v>11</v>
      </c>
      <c r="H18" s="12" t="s">
        <v>12</v>
      </c>
      <c r="I18" s="12" t="s">
        <v>6</v>
      </c>
      <c r="J18" s="12" t="s">
        <v>1</v>
      </c>
      <c r="K18" s="39" t="s">
        <v>13</v>
      </c>
      <c r="L18" s="40" t="s">
        <v>148</v>
      </c>
      <c r="M18" s="12" t="s">
        <v>2</v>
      </c>
      <c r="N18" s="12" t="s">
        <v>3</v>
      </c>
      <c r="O18" s="12" t="s">
        <v>11</v>
      </c>
      <c r="P18" s="12" t="s">
        <v>12</v>
      </c>
      <c r="Q18" s="12" t="s">
        <v>6</v>
      </c>
      <c r="R18" s="12" t="s">
        <v>1</v>
      </c>
      <c r="S18" s="39" t="s">
        <v>13</v>
      </c>
      <c r="T18" s="12" t="s">
        <v>2</v>
      </c>
      <c r="U18" s="12" t="s">
        <v>3</v>
      </c>
      <c r="V18" s="12" t="s">
        <v>11</v>
      </c>
      <c r="W18" s="12" t="s">
        <v>12</v>
      </c>
      <c r="X18" s="12" t="s">
        <v>6</v>
      </c>
      <c r="Y18" s="12" t="s">
        <v>1</v>
      </c>
      <c r="Z18" s="39" t="s">
        <v>13</v>
      </c>
      <c r="AA18" s="390"/>
      <c r="AB18" s="7"/>
    </row>
    <row r="19" spans="1:32">
      <c r="A19" s="24">
        <v>1</v>
      </c>
      <c r="B19" s="24">
        <v>2</v>
      </c>
      <c r="C19" s="24">
        <v>3</v>
      </c>
      <c r="D19" s="122">
        <f>C19+1</f>
        <v>4</v>
      </c>
      <c r="E19" s="24">
        <f t="shared" ref="E19:L19" si="0">D19+1</f>
        <v>5</v>
      </c>
      <c r="F19" s="24">
        <f t="shared" si="0"/>
        <v>6</v>
      </c>
      <c r="G19" s="24">
        <f t="shared" si="0"/>
        <v>7</v>
      </c>
      <c r="H19" s="24">
        <f t="shared" si="0"/>
        <v>8</v>
      </c>
      <c r="I19" s="24">
        <f t="shared" si="0"/>
        <v>9</v>
      </c>
      <c r="J19" s="24">
        <f t="shared" si="0"/>
        <v>10</v>
      </c>
      <c r="K19" s="24">
        <f t="shared" si="0"/>
        <v>11</v>
      </c>
      <c r="L19" s="24">
        <f t="shared" si="0"/>
        <v>12</v>
      </c>
      <c r="M19" s="24">
        <f t="shared" ref="M19:AA19" si="1">L19+1</f>
        <v>13</v>
      </c>
      <c r="N19" s="24">
        <f t="shared" si="1"/>
        <v>14</v>
      </c>
      <c r="O19" s="24">
        <f t="shared" si="1"/>
        <v>15</v>
      </c>
      <c r="P19" s="24">
        <f t="shared" si="1"/>
        <v>16</v>
      </c>
      <c r="Q19" s="24">
        <f t="shared" si="1"/>
        <v>17</v>
      </c>
      <c r="R19" s="24">
        <f t="shared" si="1"/>
        <v>18</v>
      </c>
      <c r="S19" s="24">
        <f t="shared" si="1"/>
        <v>19</v>
      </c>
      <c r="T19" s="24">
        <f t="shared" si="1"/>
        <v>20</v>
      </c>
      <c r="U19" s="24">
        <f t="shared" si="1"/>
        <v>21</v>
      </c>
      <c r="V19" s="24">
        <f t="shared" si="1"/>
        <v>22</v>
      </c>
      <c r="W19" s="24">
        <f t="shared" si="1"/>
        <v>23</v>
      </c>
      <c r="X19" s="24">
        <f t="shared" si="1"/>
        <v>24</v>
      </c>
      <c r="Y19" s="24">
        <f t="shared" si="1"/>
        <v>25</v>
      </c>
      <c r="Z19" s="24">
        <f t="shared" si="1"/>
        <v>26</v>
      </c>
      <c r="AA19" s="24">
        <f t="shared" si="1"/>
        <v>27</v>
      </c>
      <c r="AB19" s="7"/>
    </row>
    <row r="20" spans="1:32">
      <c r="A20" s="24"/>
      <c r="B20" s="24"/>
      <c r="C20" s="24"/>
      <c r="D20" s="12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25"/>
      <c r="AB20" s="7"/>
    </row>
    <row r="21" spans="1:32" s="1" customFormat="1">
      <c r="A21" s="372" t="s">
        <v>71</v>
      </c>
      <c r="B21" s="382"/>
      <c r="C21" s="373"/>
      <c r="D21" s="162" t="s">
        <v>802</v>
      </c>
      <c r="E21" s="253" t="s">
        <v>802</v>
      </c>
      <c r="F21" s="162" t="s">
        <v>802</v>
      </c>
      <c r="G21" s="155" t="s">
        <v>802</v>
      </c>
      <c r="H21" s="162" t="s">
        <v>802</v>
      </c>
      <c r="I21" s="155" t="s">
        <v>802</v>
      </c>
      <c r="J21" s="173" t="s">
        <v>802</v>
      </c>
      <c r="K21" s="173" t="s">
        <v>802</v>
      </c>
      <c r="L21" s="173" t="s">
        <v>802</v>
      </c>
      <c r="M21" s="253" t="s">
        <v>802</v>
      </c>
      <c r="N21" s="162" t="s">
        <v>802</v>
      </c>
      <c r="O21" s="173" t="s">
        <v>802</v>
      </c>
      <c r="P21" s="162" t="s">
        <v>802</v>
      </c>
      <c r="Q21" s="208" t="s">
        <v>802</v>
      </c>
      <c r="R21" s="208" t="s">
        <v>802</v>
      </c>
      <c r="S21" s="208" t="s">
        <v>802</v>
      </c>
      <c r="T21" s="162" t="s">
        <v>802</v>
      </c>
      <c r="U21" s="162" t="s">
        <v>802</v>
      </c>
      <c r="V21" s="173" t="s">
        <v>802</v>
      </c>
      <c r="W21" s="162" t="s">
        <v>802</v>
      </c>
      <c r="X21" s="208" t="s">
        <v>802</v>
      </c>
      <c r="Y21" s="162" t="s">
        <v>802</v>
      </c>
      <c r="Z21" s="162" t="s">
        <v>802</v>
      </c>
      <c r="AA21" s="162" t="s">
        <v>802</v>
      </c>
      <c r="AB21" s="118"/>
      <c r="AC21" s="118"/>
      <c r="AD21" s="118"/>
      <c r="AE21" s="118"/>
      <c r="AF21" s="118"/>
    </row>
    <row r="22" spans="1:32" ht="37.5" customHeight="1">
      <c r="A22" s="410" t="s">
        <v>68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7"/>
    </row>
    <row r="23" spans="1:3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3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3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3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</sheetData>
  <customSheetViews>
    <customSheetView guid="{500C2F4F-1743-499A-A051-20565DBF52B2}" scale="80" showPageBreaks="1" printArea="1" view="pageBreakPreview">
      <selection activeCell="A14" sqref="A14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8">
    <mergeCell ref="A22:AA22"/>
    <mergeCell ref="A13:AA13"/>
    <mergeCell ref="T15:Z17"/>
    <mergeCell ref="A5:AA5"/>
    <mergeCell ref="A8:AA8"/>
    <mergeCell ref="A21:C21"/>
    <mergeCell ref="A4:AA4"/>
    <mergeCell ref="A7:AA7"/>
    <mergeCell ref="A10:AA10"/>
    <mergeCell ref="A12:AA12"/>
    <mergeCell ref="A15:A18"/>
    <mergeCell ref="B15:B18"/>
    <mergeCell ref="C15:C18"/>
    <mergeCell ref="E15:S16"/>
    <mergeCell ref="AA15:AA18"/>
    <mergeCell ref="E17:K17"/>
    <mergeCell ref="L17:S17"/>
    <mergeCell ref="D15:D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B37"/>
  <sheetViews>
    <sheetView view="pageBreakPreview" zoomScale="80" zoomScaleSheetLayoutView="80" workbookViewId="0">
      <selection activeCell="R22" sqref="R22"/>
    </sheetView>
  </sheetViews>
  <sheetFormatPr defaultRowHeight="15.75"/>
  <cols>
    <col min="1" max="1" width="9.125" style="5" customWidth="1"/>
    <col min="2" max="2" width="34" style="5" customWidth="1"/>
    <col min="3" max="3" width="16.625" style="5" customWidth="1"/>
    <col min="4" max="4" width="28" style="5" customWidth="1"/>
    <col min="5" max="5" width="6.125" style="5" customWidth="1"/>
    <col min="6" max="6" width="5.375" style="5" customWidth="1"/>
    <col min="7" max="7" width="5.875" style="5" customWidth="1"/>
    <col min="8" max="8" width="6.625" style="5" customWidth="1"/>
    <col min="9" max="9" width="6.875" style="5" customWidth="1"/>
    <col min="10" max="10" width="11.125" style="5" customWidth="1"/>
    <col min="11" max="11" width="5.5" style="5" customWidth="1"/>
    <col min="12" max="12" width="6.5" style="5" customWidth="1"/>
    <col min="13" max="14" width="6.125" style="5" customWidth="1"/>
    <col min="15" max="17" width="5.125" style="5" customWidth="1"/>
    <col min="18" max="18" width="6.25" style="5" customWidth="1"/>
    <col min="19" max="20" width="5.125" style="5" customWidth="1"/>
    <col min="21" max="21" width="16.25" style="5" customWidth="1"/>
    <col min="22" max="22" width="7.5" style="5" customWidth="1"/>
    <col min="23" max="23" width="6.875" style="5" customWidth="1"/>
    <col min="24" max="24" width="9" style="5"/>
    <col min="25" max="25" width="8.875" style="5" customWidth="1"/>
    <col min="26" max="16384" width="9" style="5"/>
  </cols>
  <sheetData>
    <row r="1" spans="1:54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1" t="s">
        <v>57</v>
      </c>
      <c r="V1" s="7"/>
      <c r="W1" s="7"/>
      <c r="X1" s="10"/>
      <c r="Z1" s="7"/>
      <c r="AC1" s="2"/>
    </row>
    <row r="2" spans="1:54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6" t="s">
        <v>0</v>
      </c>
      <c r="V2" s="7"/>
      <c r="W2" s="7"/>
      <c r="X2" s="10"/>
      <c r="Z2" s="7"/>
      <c r="AC2" s="2"/>
    </row>
    <row r="3" spans="1:54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6" t="s">
        <v>773</v>
      </c>
      <c r="V3" s="7"/>
      <c r="W3" s="7"/>
      <c r="X3" s="10"/>
      <c r="Z3" s="7"/>
      <c r="AC3" s="2"/>
    </row>
    <row r="4" spans="1:54" s="20" customFormat="1" ht="18.75" customHeight="1">
      <c r="A4" s="409" t="s">
        <v>772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126"/>
      <c r="W4" s="126"/>
      <c r="X4" s="126"/>
      <c r="Y4" s="126"/>
      <c r="Z4" s="119"/>
      <c r="AA4" s="119"/>
      <c r="AB4" s="119"/>
      <c r="AC4" s="119"/>
      <c r="AD4" s="119"/>
    </row>
    <row r="5" spans="1:54" s="8" customFormat="1" ht="18.75" customHeight="1">
      <c r="A5" s="343" t="s">
        <v>824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99"/>
      <c r="W5" s="99"/>
      <c r="X5" s="99"/>
      <c r="Y5" s="99"/>
      <c r="Z5" s="99"/>
      <c r="AA5" s="99"/>
      <c r="AB5" s="99"/>
      <c r="AC5" s="99"/>
      <c r="AD5" s="99"/>
      <c r="AE5" s="99"/>
    </row>
    <row r="6" spans="1:54" s="8" customFormat="1" ht="18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</row>
    <row r="7" spans="1:54" s="8" customFormat="1" ht="18.75" customHeight="1">
      <c r="A7" s="343" t="s">
        <v>792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99"/>
      <c r="W7" s="99"/>
      <c r="X7" s="99"/>
      <c r="Y7" s="99"/>
      <c r="Z7" s="99"/>
      <c r="AA7" s="99"/>
      <c r="AB7" s="99"/>
      <c r="AC7" s="99"/>
      <c r="AD7" s="99"/>
    </row>
    <row r="8" spans="1:54" ht="15.75" customHeight="1">
      <c r="A8" s="411" t="s">
        <v>67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18"/>
      <c r="W8" s="18"/>
      <c r="X8" s="18"/>
      <c r="Y8" s="18"/>
      <c r="Z8" s="22"/>
      <c r="AA8" s="22"/>
      <c r="AB8" s="22"/>
      <c r="AC8" s="22"/>
      <c r="AD8" s="22"/>
    </row>
    <row r="9" spans="1:54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</row>
    <row r="10" spans="1:54" ht="18.75">
      <c r="A10" s="344" t="s">
        <v>825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1:54" ht="18.75">
      <c r="AD11" s="26"/>
    </row>
    <row r="12" spans="1:54" ht="18.75">
      <c r="A12" s="339" t="s">
        <v>796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17"/>
      <c r="T12" s="17"/>
      <c r="U12" s="17"/>
      <c r="V12" s="17"/>
      <c r="W12" s="17"/>
      <c r="X12" s="17"/>
      <c r="Y12" s="17"/>
      <c r="Z12" s="17"/>
      <c r="AA12" s="109"/>
      <c r="AB12" s="109"/>
      <c r="AC12" s="109"/>
      <c r="AD12" s="109"/>
    </row>
    <row r="13" spans="1:54">
      <c r="A13" s="346" t="s">
        <v>777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22"/>
      <c r="W13" s="22"/>
      <c r="X13" s="22"/>
      <c r="Y13" s="22"/>
      <c r="Z13" s="22"/>
      <c r="AA13" s="22"/>
      <c r="AB13" s="22"/>
      <c r="AC13" s="22"/>
      <c r="AD13" s="22"/>
    </row>
    <row r="14" spans="1:54">
      <c r="A14" s="7"/>
      <c r="B14" s="123"/>
      <c r="C14" s="124"/>
      <c r="D14" s="124"/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/>
      <c r="AH14" s="3"/>
    </row>
    <row r="15" spans="1:54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120"/>
      <c r="W15" s="120"/>
      <c r="X15" s="120"/>
      <c r="Y15" s="120"/>
      <c r="Z15" s="120"/>
      <c r="AA15" s="120"/>
      <c r="AB15" s="110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>
      <c r="A16" s="377" t="s">
        <v>61</v>
      </c>
      <c r="B16" s="380" t="s">
        <v>19</v>
      </c>
      <c r="C16" s="380" t="s">
        <v>5</v>
      </c>
      <c r="D16" s="377" t="s">
        <v>60</v>
      </c>
      <c r="E16" s="380" t="s">
        <v>833</v>
      </c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 t="s">
        <v>834</v>
      </c>
      <c r="Q16" s="380"/>
      <c r="R16" s="380"/>
      <c r="S16" s="380"/>
      <c r="T16" s="380"/>
      <c r="U16" s="380" t="s">
        <v>7</v>
      </c>
      <c r="V16" s="111"/>
      <c r="W16" s="9"/>
      <c r="X16" s="7"/>
      <c r="Y16" s="7"/>
      <c r="Z16" s="7"/>
      <c r="AA16" s="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>
      <c r="A17" s="378"/>
      <c r="B17" s="380"/>
      <c r="C17" s="380"/>
      <c r="D17" s="378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111"/>
      <c r="W17" s="9"/>
      <c r="X17" s="7"/>
      <c r="Y17" s="7"/>
      <c r="Z17" s="7"/>
      <c r="AA17" s="7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27.75" customHeight="1">
      <c r="A18" s="378"/>
      <c r="B18" s="380"/>
      <c r="C18" s="380"/>
      <c r="D18" s="378"/>
      <c r="E18" s="383" t="s">
        <v>9</v>
      </c>
      <c r="F18" s="383"/>
      <c r="G18" s="383"/>
      <c r="H18" s="383"/>
      <c r="I18" s="383"/>
      <c r="J18" s="383" t="s">
        <v>10</v>
      </c>
      <c r="K18" s="383"/>
      <c r="L18" s="383"/>
      <c r="M18" s="383"/>
      <c r="N18" s="383"/>
      <c r="O18" s="383"/>
      <c r="P18" s="380"/>
      <c r="Q18" s="380"/>
      <c r="R18" s="380"/>
      <c r="S18" s="380"/>
      <c r="T18" s="380"/>
      <c r="U18" s="380"/>
      <c r="V18" s="9"/>
      <c r="W18" s="9"/>
      <c r="X18" s="7"/>
      <c r="Y18" s="7"/>
      <c r="Z18" s="7"/>
      <c r="AA18" s="7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81.75" customHeight="1">
      <c r="A19" s="379"/>
      <c r="B19" s="380"/>
      <c r="C19" s="380"/>
      <c r="D19" s="379"/>
      <c r="E19" s="39" t="s">
        <v>2</v>
      </c>
      <c r="F19" s="39" t="s">
        <v>3</v>
      </c>
      <c r="G19" s="39" t="s">
        <v>51</v>
      </c>
      <c r="H19" s="39" t="s">
        <v>1</v>
      </c>
      <c r="I19" s="39" t="s">
        <v>13</v>
      </c>
      <c r="J19" s="40" t="s">
        <v>149</v>
      </c>
      <c r="K19" s="39" t="s">
        <v>2</v>
      </c>
      <c r="L19" s="39" t="s">
        <v>3</v>
      </c>
      <c r="M19" s="39" t="s">
        <v>51</v>
      </c>
      <c r="N19" s="39" t="s">
        <v>1</v>
      </c>
      <c r="O19" s="39" t="s">
        <v>13</v>
      </c>
      <c r="P19" s="39" t="s">
        <v>2</v>
      </c>
      <c r="Q19" s="39" t="s">
        <v>3</v>
      </c>
      <c r="R19" s="39" t="s">
        <v>51</v>
      </c>
      <c r="S19" s="39" t="s">
        <v>1</v>
      </c>
      <c r="T19" s="39" t="s">
        <v>13</v>
      </c>
      <c r="U19" s="380"/>
      <c r="V19" s="9"/>
      <c r="W19" s="9"/>
      <c r="X19" s="7"/>
      <c r="Y19" s="7"/>
      <c r="Z19" s="7"/>
      <c r="AA19" s="7"/>
    </row>
    <row r="20" spans="1:54">
      <c r="A20" s="24">
        <v>1</v>
      </c>
      <c r="B20" s="24">
        <v>2</v>
      </c>
      <c r="C20" s="24">
        <v>3</v>
      </c>
      <c r="D20" s="122">
        <v>4</v>
      </c>
      <c r="E20" s="24">
        <f t="shared" ref="E20:U20" si="0">D20+1</f>
        <v>5</v>
      </c>
      <c r="F20" s="24">
        <f t="shared" si="0"/>
        <v>6</v>
      </c>
      <c r="G20" s="24">
        <f t="shared" si="0"/>
        <v>7</v>
      </c>
      <c r="H20" s="24">
        <f t="shared" si="0"/>
        <v>8</v>
      </c>
      <c r="I20" s="24">
        <f t="shared" si="0"/>
        <v>9</v>
      </c>
      <c r="J20" s="24">
        <f t="shared" si="0"/>
        <v>10</v>
      </c>
      <c r="K20" s="24">
        <f t="shared" si="0"/>
        <v>11</v>
      </c>
      <c r="L20" s="24">
        <f t="shared" si="0"/>
        <v>12</v>
      </c>
      <c r="M20" s="24">
        <f t="shared" si="0"/>
        <v>13</v>
      </c>
      <c r="N20" s="24">
        <f t="shared" si="0"/>
        <v>14</v>
      </c>
      <c r="O20" s="24">
        <f t="shared" si="0"/>
        <v>15</v>
      </c>
      <c r="P20" s="24">
        <f t="shared" si="0"/>
        <v>16</v>
      </c>
      <c r="Q20" s="24">
        <f t="shared" si="0"/>
        <v>17</v>
      </c>
      <c r="R20" s="24">
        <f t="shared" si="0"/>
        <v>18</v>
      </c>
      <c r="S20" s="24">
        <f t="shared" si="0"/>
        <v>19</v>
      </c>
      <c r="T20" s="24">
        <f t="shared" si="0"/>
        <v>20</v>
      </c>
      <c r="U20" s="24">
        <f t="shared" si="0"/>
        <v>21</v>
      </c>
      <c r="V20" s="7"/>
      <c r="W20" s="7"/>
      <c r="X20" s="7"/>
      <c r="Y20" s="7"/>
      <c r="Z20" s="7"/>
      <c r="AA20" s="7"/>
    </row>
    <row r="21" spans="1:54">
      <c r="D21" s="12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25"/>
      <c r="Q21" s="125"/>
      <c r="R21" s="125"/>
      <c r="S21" s="125"/>
      <c r="T21" s="125"/>
      <c r="U21" s="125"/>
      <c r="V21" s="7"/>
      <c r="W21" s="7"/>
      <c r="X21" s="7"/>
      <c r="Y21" s="7"/>
      <c r="Z21" s="7"/>
      <c r="AA21" s="7"/>
    </row>
    <row r="22" spans="1:54" ht="15.75" customHeight="1">
      <c r="A22" s="372" t="s">
        <v>71</v>
      </c>
      <c r="B22" s="382"/>
      <c r="C22" s="373"/>
      <c r="D22" s="208" t="s">
        <v>802</v>
      </c>
      <c r="E22" s="253" t="s">
        <v>802</v>
      </c>
      <c r="F22" s="208" t="s">
        <v>802</v>
      </c>
      <c r="G22" s="287" t="s">
        <v>802</v>
      </c>
      <c r="H22" s="208" t="s">
        <v>802</v>
      </c>
      <c r="I22" s="155" t="s">
        <v>802</v>
      </c>
      <c r="J22" s="173" t="s">
        <v>802</v>
      </c>
      <c r="K22" s="173" t="s">
        <v>802</v>
      </c>
      <c r="L22" s="122" t="s">
        <v>802</v>
      </c>
      <c r="M22" s="287" t="s">
        <v>802</v>
      </c>
      <c r="N22" s="122" t="s">
        <v>802</v>
      </c>
      <c r="O22" s="122" t="s">
        <v>802</v>
      </c>
      <c r="P22" s="122" t="s">
        <v>802</v>
      </c>
      <c r="Q22" s="122" t="s">
        <v>802</v>
      </c>
      <c r="R22" s="287" t="s">
        <v>802</v>
      </c>
      <c r="S22" s="122" t="s">
        <v>802</v>
      </c>
      <c r="T22" s="122" t="s">
        <v>802</v>
      </c>
      <c r="U22" s="122" t="s">
        <v>802</v>
      </c>
      <c r="V22" s="7"/>
      <c r="W22" s="7"/>
      <c r="X22" s="7"/>
      <c r="Y22" s="7"/>
      <c r="Z22" s="7"/>
      <c r="AA22" s="7"/>
    </row>
    <row r="23" spans="1:54" s="1" customFormat="1" ht="24" customHeight="1">
      <c r="A23" s="6"/>
      <c r="B23" s="6"/>
      <c r="C23" s="6"/>
      <c r="D23" s="153"/>
      <c r="E23" s="154"/>
      <c r="F23" s="154"/>
      <c r="G23" s="154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56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</row>
    <row r="24" spans="1:54" s="1" customFormat="1" ht="24" customHeight="1">
      <c r="A24" s="6"/>
      <c r="B24" s="6"/>
      <c r="C24" s="6"/>
      <c r="D24" s="153"/>
      <c r="E24" s="154"/>
      <c r="F24" s="154"/>
      <c r="G24" s="154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56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</row>
    <row r="25" spans="1:54" s="1" customFormat="1" ht="24" customHeight="1">
      <c r="A25" s="6"/>
      <c r="B25" s="6"/>
      <c r="C25" s="6"/>
      <c r="D25" s="153"/>
      <c r="E25" s="154"/>
      <c r="F25" s="154"/>
      <c r="G25" s="154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56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</row>
    <row r="26" spans="1:54" s="1" customFormat="1" ht="24" customHeight="1">
      <c r="A26" s="6"/>
      <c r="B26" s="6"/>
      <c r="C26" s="6"/>
      <c r="D26" s="153"/>
      <c r="E26" s="154"/>
      <c r="F26" s="154"/>
      <c r="G26" s="154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56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</row>
    <row r="27" spans="1:54" s="1" customFormat="1" ht="24" customHeight="1">
      <c r="A27" s="6"/>
      <c r="B27" s="6"/>
      <c r="C27" s="6"/>
      <c r="D27" s="153"/>
      <c r="E27" s="154"/>
      <c r="F27" s="154"/>
      <c r="G27" s="154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56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54" s="1" customFormat="1" ht="24" customHeight="1">
      <c r="A28" s="6"/>
      <c r="B28" s="6"/>
      <c r="C28" s="6"/>
      <c r="D28" s="153"/>
      <c r="E28" s="154"/>
      <c r="F28" s="154"/>
      <c r="G28" s="154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56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</row>
    <row r="29" spans="1:54" s="1" customFormat="1" ht="24" customHeight="1">
      <c r="A29" s="6"/>
      <c r="B29" s="6"/>
      <c r="C29" s="6"/>
      <c r="D29" s="153"/>
      <c r="E29" s="154"/>
      <c r="F29" s="154"/>
      <c r="G29" s="154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56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54" s="1" customFormat="1" ht="24" customHeight="1">
      <c r="A30" s="6"/>
      <c r="B30" s="6"/>
      <c r="C30" s="6"/>
      <c r="D30" s="153"/>
      <c r="E30" s="154"/>
      <c r="F30" s="154"/>
      <c r="G30" s="154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56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</row>
    <row r="31" spans="1:54" s="1" customFormat="1" ht="24" customHeight="1">
      <c r="A31" s="6"/>
      <c r="B31" s="6"/>
      <c r="C31" s="6"/>
      <c r="D31" s="153"/>
      <c r="E31" s="154"/>
      <c r="F31" s="154"/>
      <c r="G31" s="154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56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5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</sheetData>
  <customSheetViews>
    <customSheetView guid="{500C2F4F-1743-499A-A051-20565DBF52B2}" scale="80" showPageBreaks="1" printArea="1" view="pageBreakPreview">
      <selection activeCell="D33" sqref="D3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8">
    <mergeCell ref="A4:U4"/>
    <mergeCell ref="A7:U7"/>
    <mergeCell ref="A10:U10"/>
    <mergeCell ref="A5:U5"/>
    <mergeCell ref="A8:U8"/>
    <mergeCell ref="A12:R12"/>
    <mergeCell ref="A22:C22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  <mergeCell ref="C16:C19"/>
    <mergeCell ref="E18:I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4"/>
  <sheetViews>
    <sheetView view="pageBreakPreview" topLeftCell="A7" zoomScale="70" zoomScaleNormal="60" zoomScaleSheetLayoutView="70" workbookViewId="0">
      <selection activeCell="AD23" sqref="AD23"/>
    </sheetView>
  </sheetViews>
  <sheetFormatPr defaultRowHeight="12"/>
  <cols>
    <col min="1" max="1" width="10.125" style="83" customWidth="1"/>
    <col min="2" max="2" width="33.875" style="83" customWidth="1"/>
    <col min="3" max="3" width="17.25" style="83" customWidth="1"/>
    <col min="4" max="13" width="7.625" style="83" customWidth="1"/>
    <col min="14" max="14" width="13.875" style="83" customWidth="1"/>
    <col min="15" max="15" width="13" style="83" customWidth="1"/>
    <col min="16" max="45" width="7.625" style="83" customWidth="1"/>
    <col min="46" max="16384" width="9" style="83"/>
  </cols>
  <sheetData>
    <row r="1" spans="1:45" ht="18.75">
      <c r="AS1" s="21" t="s">
        <v>745</v>
      </c>
    </row>
    <row r="2" spans="1:45" ht="18.75">
      <c r="J2" s="127"/>
      <c r="K2" s="418"/>
      <c r="L2" s="418"/>
      <c r="M2" s="418"/>
      <c r="N2" s="418"/>
      <c r="O2" s="127"/>
      <c r="AS2" s="26" t="s">
        <v>0</v>
      </c>
    </row>
    <row r="3" spans="1:45" ht="18.75">
      <c r="J3" s="84"/>
      <c r="K3" s="84"/>
      <c r="L3" s="84"/>
      <c r="M3" s="84"/>
      <c r="N3" s="84"/>
      <c r="O3" s="84"/>
      <c r="AS3" s="26" t="s">
        <v>773</v>
      </c>
    </row>
    <row r="4" spans="1:45" s="8" customFormat="1" ht="18.75">
      <c r="A4" s="350" t="s">
        <v>769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</row>
    <row r="5" spans="1:45" s="8" customFormat="1" ht="18.75" customHeight="1">
      <c r="A5" s="343" t="s">
        <v>824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</row>
    <row r="6" spans="1:45" s="8" customFormat="1" ht="18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1:45" s="8" customFormat="1" ht="18.75" customHeight="1">
      <c r="A7" s="343" t="s">
        <v>792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</row>
    <row r="8" spans="1:45" s="5" customFormat="1" ht="15.75">
      <c r="A8" s="346" t="s">
        <v>779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</row>
    <row r="9" spans="1:45" s="5" customFormat="1" ht="15.7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45" s="5" customFormat="1" ht="18.75">
      <c r="A10" s="344" t="s">
        <v>825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</row>
    <row r="11" spans="1:45" s="5" customFormat="1" ht="18.75">
      <c r="AA11" s="26"/>
    </row>
    <row r="12" spans="1:45" s="5" customFormat="1" ht="18.75">
      <c r="A12" s="339" t="s">
        <v>797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</row>
    <row r="13" spans="1:45" s="5" customFormat="1" ht="15.75">
      <c r="A13" s="346" t="s">
        <v>778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</row>
    <row r="14" spans="1:45" s="84" customFormat="1" ht="15.75" customHeight="1">
      <c r="A14" s="416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</row>
    <row r="15" spans="1:45" s="85" customFormat="1" ht="63" customHeight="1">
      <c r="A15" s="417" t="s">
        <v>61</v>
      </c>
      <c r="B15" s="415" t="s">
        <v>18</v>
      </c>
      <c r="C15" s="415" t="s">
        <v>5</v>
      </c>
      <c r="D15" s="415" t="s">
        <v>832</v>
      </c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</row>
    <row r="16" spans="1:45" ht="87.75" customHeight="1">
      <c r="A16" s="417"/>
      <c r="B16" s="415"/>
      <c r="C16" s="415"/>
      <c r="D16" s="417" t="s">
        <v>749</v>
      </c>
      <c r="E16" s="417"/>
      <c r="F16" s="417"/>
      <c r="G16" s="417"/>
      <c r="H16" s="417"/>
      <c r="I16" s="417"/>
      <c r="J16" s="415" t="s">
        <v>750</v>
      </c>
      <c r="K16" s="415"/>
      <c r="L16" s="415"/>
      <c r="M16" s="415"/>
      <c r="N16" s="415"/>
      <c r="O16" s="415"/>
      <c r="P16" s="415" t="s">
        <v>751</v>
      </c>
      <c r="Q16" s="415"/>
      <c r="R16" s="415"/>
      <c r="S16" s="415"/>
      <c r="T16" s="415"/>
      <c r="U16" s="415"/>
      <c r="V16" s="415" t="s">
        <v>752</v>
      </c>
      <c r="W16" s="415"/>
      <c r="X16" s="415"/>
      <c r="Y16" s="415"/>
      <c r="Z16" s="415"/>
      <c r="AA16" s="415"/>
      <c r="AB16" s="415" t="s">
        <v>753</v>
      </c>
      <c r="AC16" s="415"/>
      <c r="AD16" s="415"/>
      <c r="AE16" s="415"/>
      <c r="AF16" s="415"/>
      <c r="AG16" s="415"/>
      <c r="AH16" s="415" t="s">
        <v>754</v>
      </c>
      <c r="AI16" s="415"/>
      <c r="AJ16" s="415"/>
      <c r="AK16" s="415"/>
      <c r="AL16" s="415"/>
      <c r="AM16" s="415"/>
      <c r="AN16" s="415" t="s">
        <v>755</v>
      </c>
      <c r="AO16" s="415"/>
      <c r="AP16" s="415"/>
      <c r="AQ16" s="415"/>
      <c r="AR16" s="415"/>
      <c r="AS16" s="415"/>
    </row>
    <row r="17" spans="1:45" s="86" customFormat="1" ht="148.5" customHeight="1">
      <c r="A17" s="417"/>
      <c r="B17" s="415"/>
      <c r="C17" s="415"/>
      <c r="D17" s="412" t="s">
        <v>756</v>
      </c>
      <c r="E17" s="412"/>
      <c r="F17" s="412" t="s">
        <v>756</v>
      </c>
      <c r="G17" s="412"/>
      <c r="H17" s="412" t="s">
        <v>757</v>
      </c>
      <c r="I17" s="412"/>
      <c r="J17" s="415" t="s">
        <v>806</v>
      </c>
      <c r="K17" s="415"/>
      <c r="L17" s="415" t="s">
        <v>807</v>
      </c>
      <c r="M17" s="415"/>
      <c r="N17" s="415" t="s">
        <v>808</v>
      </c>
      <c r="O17" s="415"/>
      <c r="P17" s="412" t="s">
        <v>756</v>
      </c>
      <c r="Q17" s="412"/>
      <c r="R17" s="412" t="s">
        <v>756</v>
      </c>
      <c r="S17" s="412"/>
      <c r="T17" s="412" t="s">
        <v>757</v>
      </c>
      <c r="U17" s="412"/>
      <c r="V17" s="412" t="s">
        <v>756</v>
      </c>
      <c r="W17" s="412"/>
      <c r="X17" s="412" t="s">
        <v>756</v>
      </c>
      <c r="Y17" s="412"/>
      <c r="Z17" s="412" t="s">
        <v>757</v>
      </c>
      <c r="AA17" s="412"/>
      <c r="AB17" s="412" t="s">
        <v>819</v>
      </c>
      <c r="AC17" s="412"/>
      <c r="AD17" s="412" t="s">
        <v>756</v>
      </c>
      <c r="AE17" s="412"/>
      <c r="AF17" s="412" t="s">
        <v>757</v>
      </c>
      <c r="AG17" s="412"/>
      <c r="AH17" s="413" t="s">
        <v>820</v>
      </c>
      <c r="AI17" s="414"/>
      <c r="AJ17" s="413" t="s">
        <v>756</v>
      </c>
      <c r="AK17" s="414"/>
      <c r="AL17" s="413" t="s">
        <v>757</v>
      </c>
      <c r="AM17" s="414"/>
      <c r="AN17" s="412" t="s">
        <v>756</v>
      </c>
      <c r="AO17" s="412"/>
      <c r="AP17" s="412" t="s">
        <v>756</v>
      </c>
      <c r="AQ17" s="412"/>
      <c r="AR17" s="412" t="s">
        <v>757</v>
      </c>
      <c r="AS17" s="412"/>
    </row>
    <row r="18" spans="1:45" ht="36" customHeight="1">
      <c r="A18" s="417"/>
      <c r="B18" s="415"/>
      <c r="C18" s="415"/>
      <c r="D18" s="87" t="s">
        <v>9</v>
      </c>
      <c r="E18" s="88" t="s">
        <v>10</v>
      </c>
      <c r="F18" s="87" t="s">
        <v>9</v>
      </c>
      <c r="G18" s="88" t="s">
        <v>10</v>
      </c>
      <c r="H18" s="87" t="s">
        <v>9</v>
      </c>
      <c r="I18" s="88" t="s">
        <v>10</v>
      </c>
      <c r="J18" s="87" t="s">
        <v>9</v>
      </c>
      <c r="K18" s="88" t="s">
        <v>10</v>
      </c>
      <c r="L18" s="87" t="s">
        <v>9</v>
      </c>
      <c r="M18" s="88" t="s">
        <v>10</v>
      </c>
      <c r="N18" s="87" t="s">
        <v>9</v>
      </c>
      <c r="O18" s="88" t="s">
        <v>10</v>
      </c>
      <c r="P18" s="87" t="s">
        <v>9</v>
      </c>
      <c r="Q18" s="88" t="s">
        <v>10</v>
      </c>
      <c r="R18" s="87" t="s">
        <v>9</v>
      </c>
      <c r="S18" s="88" t="s">
        <v>10</v>
      </c>
      <c r="T18" s="87" t="s">
        <v>9</v>
      </c>
      <c r="U18" s="88" t="s">
        <v>10</v>
      </c>
      <c r="V18" s="87" t="s">
        <v>9</v>
      </c>
      <c r="W18" s="88" t="s">
        <v>10</v>
      </c>
      <c r="X18" s="87" t="s">
        <v>9</v>
      </c>
      <c r="Y18" s="88" t="s">
        <v>10</v>
      </c>
      <c r="Z18" s="87" t="s">
        <v>9</v>
      </c>
      <c r="AA18" s="88" t="s">
        <v>10</v>
      </c>
      <c r="AB18" s="87" t="s">
        <v>9</v>
      </c>
      <c r="AC18" s="88" t="s">
        <v>10</v>
      </c>
      <c r="AD18" s="87" t="s">
        <v>9</v>
      </c>
      <c r="AE18" s="88" t="s">
        <v>10</v>
      </c>
      <c r="AF18" s="87" t="s">
        <v>9</v>
      </c>
      <c r="AG18" s="88" t="s">
        <v>10</v>
      </c>
      <c r="AH18" s="87" t="s">
        <v>9</v>
      </c>
      <c r="AI18" s="88" t="s">
        <v>10</v>
      </c>
      <c r="AJ18" s="87" t="s">
        <v>9</v>
      </c>
      <c r="AK18" s="88" t="s">
        <v>10</v>
      </c>
      <c r="AL18" s="87" t="s">
        <v>9</v>
      </c>
      <c r="AM18" s="88" t="s">
        <v>10</v>
      </c>
      <c r="AN18" s="87" t="s">
        <v>9</v>
      </c>
      <c r="AO18" s="88" t="s">
        <v>10</v>
      </c>
      <c r="AP18" s="87" t="s">
        <v>9</v>
      </c>
      <c r="AQ18" s="88" t="s">
        <v>10</v>
      </c>
      <c r="AR18" s="87" t="s">
        <v>9</v>
      </c>
      <c r="AS18" s="88" t="s">
        <v>10</v>
      </c>
    </row>
    <row r="19" spans="1:45" s="91" customFormat="1" ht="15.75">
      <c r="A19" s="90">
        <v>1</v>
      </c>
      <c r="B19" s="89">
        <v>2</v>
      </c>
      <c r="C19" s="90">
        <v>3</v>
      </c>
      <c r="D19" s="129" t="s">
        <v>25</v>
      </c>
      <c r="E19" s="129" t="s">
        <v>26</v>
      </c>
      <c r="F19" s="129" t="s">
        <v>758</v>
      </c>
      <c r="G19" s="129" t="s">
        <v>759</v>
      </c>
      <c r="H19" s="129" t="s">
        <v>760</v>
      </c>
      <c r="I19" s="129" t="s">
        <v>760</v>
      </c>
      <c r="J19" s="129" t="s">
        <v>27</v>
      </c>
      <c r="K19" s="129" t="s">
        <v>28</v>
      </c>
      <c r="L19" s="129" t="s">
        <v>29</v>
      </c>
      <c r="M19" s="129" t="s">
        <v>30</v>
      </c>
      <c r="N19" s="129" t="s">
        <v>761</v>
      </c>
      <c r="O19" s="129" t="s">
        <v>761</v>
      </c>
      <c r="P19" s="129" t="s">
        <v>31</v>
      </c>
      <c r="Q19" s="129" t="s">
        <v>32</v>
      </c>
      <c r="R19" s="129" t="s">
        <v>33</v>
      </c>
      <c r="S19" s="129" t="s">
        <v>34</v>
      </c>
      <c r="T19" s="129" t="s">
        <v>762</v>
      </c>
      <c r="U19" s="129" t="s">
        <v>762</v>
      </c>
      <c r="V19" s="129" t="s">
        <v>35</v>
      </c>
      <c r="W19" s="129" t="s">
        <v>36</v>
      </c>
      <c r="X19" s="129" t="s">
        <v>37</v>
      </c>
      <c r="Y19" s="129" t="s">
        <v>38</v>
      </c>
      <c r="Z19" s="129" t="s">
        <v>763</v>
      </c>
      <c r="AA19" s="129" t="s">
        <v>763</v>
      </c>
      <c r="AB19" s="129" t="s">
        <v>39</v>
      </c>
      <c r="AC19" s="129" t="s">
        <v>40</v>
      </c>
      <c r="AD19" s="129" t="s">
        <v>41</v>
      </c>
      <c r="AE19" s="129" t="s">
        <v>42</v>
      </c>
      <c r="AF19" s="129" t="s">
        <v>764</v>
      </c>
      <c r="AG19" s="129" t="s">
        <v>764</v>
      </c>
      <c r="AH19" s="129" t="s">
        <v>43</v>
      </c>
      <c r="AI19" s="129" t="s">
        <v>44</v>
      </c>
      <c r="AJ19" s="129" t="s">
        <v>45</v>
      </c>
      <c r="AK19" s="129" t="s">
        <v>46</v>
      </c>
      <c r="AL19" s="129" t="s">
        <v>765</v>
      </c>
      <c r="AM19" s="129" t="s">
        <v>765</v>
      </c>
      <c r="AN19" s="129" t="s">
        <v>47</v>
      </c>
      <c r="AO19" s="129" t="s">
        <v>48</v>
      </c>
      <c r="AP19" s="129" t="s">
        <v>49</v>
      </c>
      <c r="AQ19" s="129" t="s">
        <v>50</v>
      </c>
      <c r="AR19" s="129" t="s">
        <v>766</v>
      </c>
      <c r="AS19" s="129" t="s">
        <v>766</v>
      </c>
    </row>
    <row r="20" spans="1:45" s="91" customFormat="1" ht="56.25">
      <c r="A20" s="144">
        <v>1</v>
      </c>
      <c r="B20" s="295" t="s">
        <v>846</v>
      </c>
      <c r="C20" s="290" t="s">
        <v>816</v>
      </c>
      <c r="D20" s="129" t="s">
        <v>802</v>
      </c>
      <c r="E20" s="129" t="s">
        <v>802</v>
      </c>
      <c r="F20" s="129" t="s">
        <v>802</v>
      </c>
      <c r="G20" s="129" t="s">
        <v>802</v>
      </c>
      <c r="H20" s="129" t="s">
        <v>802</v>
      </c>
      <c r="I20" s="129" t="s">
        <v>802</v>
      </c>
      <c r="J20" s="129" t="s">
        <v>802</v>
      </c>
      <c r="K20" s="129" t="s">
        <v>802</v>
      </c>
      <c r="L20" s="129" t="s">
        <v>802</v>
      </c>
      <c r="M20" s="129" t="s">
        <v>802</v>
      </c>
      <c r="N20" s="129" t="s">
        <v>802</v>
      </c>
      <c r="O20" s="129" t="s">
        <v>802</v>
      </c>
      <c r="P20" s="129" t="s">
        <v>802</v>
      </c>
      <c r="Q20" s="129" t="s">
        <v>802</v>
      </c>
      <c r="R20" s="129" t="s">
        <v>802</v>
      </c>
      <c r="S20" s="129" t="s">
        <v>802</v>
      </c>
      <c r="T20" s="129" t="s">
        <v>802</v>
      </c>
      <c r="U20" s="129" t="s">
        <v>802</v>
      </c>
      <c r="V20" s="129" t="s">
        <v>802</v>
      </c>
      <c r="W20" s="129" t="s">
        <v>802</v>
      </c>
      <c r="X20" s="129" t="s">
        <v>802</v>
      </c>
      <c r="Y20" s="129" t="s">
        <v>802</v>
      </c>
      <c r="Z20" s="129" t="s">
        <v>802</v>
      </c>
      <c r="AA20" s="129" t="s">
        <v>802</v>
      </c>
      <c r="AB20" s="180">
        <v>3.0670000000000002</v>
      </c>
      <c r="AC20" s="287">
        <v>3.3980000000000001</v>
      </c>
      <c r="AD20" s="129" t="s">
        <v>802</v>
      </c>
      <c r="AE20" s="129" t="s">
        <v>802</v>
      </c>
      <c r="AF20" s="129" t="s">
        <v>802</v>
      </c>
      <c r="AG20" s="129" t="s">
        <v>802</v>
      </c>
      <c r="AH20" s="129" t="s">
        <v>802</v>
      </c>
      <c r="AI20" s="129" t="s">
        <v>802</v>
      </c>
      <c r="AJ20" s="129" t="s">
        <v>802</v>
      </c>
      <c r="AK20" s="129" t="s">
        <v>802</v>
      </c>
      <c r="AL20" s="129" t="s">
        <v>802</v>
      </c>
      <c r="AM20" s="129" t="s">
        <v>802</v>
      </c>
      <c r="AN20" s="129" t="s">
        <v>802</v>
      </c>
      <c r="AO20" s="129" t="s">
        <v>802</v>
      </c>
      <c r="AP20" s="129" t="s">
        <v>802</v>
      </c>
      <c r="AQ20" s="129" t="s">
        <v>802</v>
      </c>
      <c r="AR20" s="129" t="s">
        <v>802</v>
      </c>
      <c r="AS20" s="129" t="s">
        <v>802</v>
      </c>
    </row>
    <row r="21" spans="1:45" s="91" customFormat="1" ht="75">
      <c r="A21" s="144">
        <v>2</v>
      </c>
      <c r="B21" s="296" t="s">
        <v>847</v>
      </c>
      <c r="C21" s="291" t="s">
        <v>849</v>
      </c>
      <c r="D21" s="129" t="s">
        <v>802</v>
      </c>
      <c r="E21" s="129" t="s">
        <v>802</v>
      </c>
      <c r="F21" s="129" t="s">
        <v>802</v>
      </c>
      <c r="G21" s="129" t="s">
        <v>802</v>
      </c>
      <c r="H21" s="129" t="s">
        <v>802</v>
      </c>
      <c r="I21" s="129" t="s">
        <v>802</v>
      </c>
      <c r="J21" s="129" t="s">
        <v>802</v>
      </c>
      <c r="K21" s="129" t="s">
        <v>802</v>
      </c>
      <c r="L21" s="129" t="s">
        <v>802</v>
      </c>
      <c r="M21" s="129" t="s">
        <v>802</v>
      </c>
      <c r="N21" s="129" t="s">
        <v>802</v>
      </c>
      <c r="O21" s="129" t="s">
        <v>802</v>
      </c>
      <c r="P21" s="129" t="s">
        <v>802</v>
      </c>
      <c r="Q21" s="129" t="s">
        <v>802</v>
      </c>
      <c r="R21" s="129" t="s">
        <v>802</v>
      </c>
      <c r="S21" s="129" t="s">
        <v>802</v>
      </c>
      <c r="T21" s="129" t="s">
        <v>802</v>
      </c>
      <c r="U21" s="129" t="s">
        <v>802</v>
      </c>
      <c r="V21" s="129" t="s">
        <v>802</v>
      </c>
      <c r="W21" s="129" t="s">
        <v>802</v>
      </c>
      <c r="X21" s="129" t="s">
        <v>802</v>
      </c>
      <c r="Y21" s="129" t="s">
        <v>802</v>
      </c>
      <c r="Z21" s="129" t="s">
        <v>802</v>
      </c>
      <c r="AA21" s="129" t="s">
        <v>802</v>
      </c>
      <c r="AB21" s="145">
        <v>9.3840000000000003</v>
      </c>
      <c r="AC21" s="288">
        <v>7.4960000000000004</v>
      </c>
      <c r="AD21" s="129" t="s">
        <v>802</v>
      </c>
      <c r="AE21" s="129" t="s">
        <v>802</v>
      </c>
      <c r="AF21" s="129" t="s">
        <v>802</v>
      </c>
      <c r="AG21" s="129" t="s">
        <v>802</v>
      </c>
      <c r="AH21" s="129" t="s">
        <v>802</v>
      </c>
      <c r="AI21" s="129" t="s">
        <v>802</v>
      </c>
      <c r="AJ21" s="129" t="s">
        <v>802</v>
      </c>
      <c r="AK21" s="129" t="s">
        <v>802</v>
      </c>
      <c r="AL21" s="129" t="s">
        <v>802</v>
      </c>
      <c r="AM21" s="129" t="s">
        <v>802</v>
      </c>
      <c r="AN21" s="129" t="s">
        <v>802</v>
      </c>
      <c r="AO21" s="129" t="s">
        <v>802</v>
      </c>
      <c r="AP21" s="129" t="s">
        <v>802</v>
      </c>
      <c r="AQ21" s="129" t="s">
        <v>802</v>
      </c>
      <c r="AR21" s="129" t="s">
        <v>802</v>
      </c>
      <c r="AS21" s="129" t="s">
        <v>802</v>
      </c>
    </row>
    <row r="22" spans="1:45" s="91" customFormat="1" ht="37.5">
      <c r="A22" s="144">
        <v>3</v>
      </c>
      <c r="B22" s="297" t="s">
        <v>809</v>
      </c>
      <c r="C22" s="292" t="s">
        <v>815</v>
      </c>
      <c r="D22" s="129" t="s">
        <v>802</v>
      </c>
      <c r="E22" s="129" t="s">
        <v>802</v>
      </c>
      <c r="F22" s="129" t="s">
        <v>802</v>
      </c>
      <c r="G22" s="129" t="s">
        <v>802</v>
      </c>
      <c r="H22" s="129" t="s">
        <v>802</v>
      </c>
      <c r="I22" s="129" t="s">
        <v>802</v>
      </c>
      <c r="J22" s="129" t="s">
        <v>802</v>
      </c>
      <c r="K22" s="129" t="s">
        <v>802</v>
      </c>
      <c r="L22" s="129" t="s">
        <v>802</v>
      </c>
      <c r="M22" s="129" t="s">
        <v>802</v>
      </c>
      <c r="N22" s="129" t="s">
        <v>802</v>
      </c>
      <c r="O22" s="129" t="s">
        <v>802</v>
      </c>
      <c r="P22" s="129" t="s">
        <v>802</v>
      </c>
      <c r="Q22" s="129" t="s">
        <v>802</v>
      </c>
      <c r="R22" s="129" t="s">
        <v>802</v>
      </c>
      <c r="S22" s="129" t="s">
        <v>802</v>
      </c>
      <c r="T22" s="129" t="s">
        <v>802</v>
      </c>
      <c r="U22" s="129" t="s">
        <v>802</v>
      </c>
      <c r="V22" s="129" t="s">
        <v>802</v>
      </c>
      <c r="W22" s="129" t="s">
        <v>802</v>
      </c>
      <c r="X22" s="129" t="s">
        <v>802</v>
      </c>
      <c r="Y22" s="129" t="s">
        <v>802</v>
      </c>
      <c r="Z22" s="129" t="s">
        <v>802</v>
      </c>
      <c r="AA22" s="129" t="s">
        <v>802</v>
      </c>
      <c r="AB22" s="129" t="s">
        <v>802</v>
      </c>
      <c r="AC22" s="129" t="s">
        <v>802</v>
      </c>
      <c r="AD22" s="129" t="s">
        <v>802</v>
      </c>
      <c r="AE22" s="129" t="s">
        <v>802</v>
      </c>
      <c r="AF22" s="129" t="s">
        <v>802</v>
      </c>
      <c r="AG22" s="129" t="s">
        <v>802</v>
      </c>
      <c r="AH22" s="129" t="s">
        <v>818</v>
      </c>
      <c r="AI22" s="129" t="s">
        <v>818</v>
      </c>
      <c r="AJ22" s="129" t="s">
        <v>802</v>
      </c>
      <c r="AK22" s="129" t="s">
        <v>802</v>
      </c>
      <c r="AL22" s="129" t="s">
        <v>802</v>
      </c>
      <c r="AM22" s="129" t="s">
        <v>802</v>
      </c>
      <c r="AN22" s="129" t="s">
        <v>802</v>
      </c>
      <c r="AO22" s="129" t="s">
        <v>802</v>
      </c>
      <c r="AP22" s="129" t="s">
        <v>802</v>
      </c>
      <c r="AQ22" s="129" t="s">
        <v>802</v>
      </c>
      <c r="AR22" s="129" t="s">
        <v>802</v>
      </c>
      <c r="AS22" s="129" t="s">
        <v>802</v>
      </c>
    </row>
    <row r="23" spans="1:45" s="91" customFormat="1" ht="112.5">
      <c r="A23" s="337">
        <v>4</v>
      </c>
      <c r="B23" s="298" t="s">
        <v>848</v>
      </c>
      <c r="C23" s="291" t="s">
        <v>850</v>
      </c>
      <c r="D23" s="129" t="s">
        <v>802</v>
      </c>
      <c r="E23" s="129" t="s">
        <v>802</v>
      </c>
      <c r="F23" s="129" t="s">
        <v>802</v>
      </c>
      <c r="G23" s="129" t="s">
        <v>802</v>
      </c>
      <c r="H23" s="129" t="s">
        <v>802</v>
      </c>
      <c r="I23" s="129" t="s">
        <v>802</v>
      </c>
      <c r="J23" s="129" t="s">
        <v>802</v>
      </c>
      <c r="K23" s="129" t="s">
        <v>802</v>
      </c>
      <c r="L23" s="129" t="s">
        <v>802</v>
      </c>
      <c r="M23" s="129" t="s">
        <v>802</v>
      </c>
      <c r="N23" s="129" t="s">
        <v>851</v>
      </c>
      <c r="O23" s="129" t="s">
        <v>851</v>
      </c>
      <c r="P23" s="129" t="s">
        <v>802</v>
      </c>
      <c r="Q23" s="129" t="s">
        <v>802</v>
      </c>
      <c r="R23" s="129" t="s">
        <v>802</v>
      </c>
      <c r="S23" s="129" t="s">
        <v>802</v>
      </c>
      <c r="T23" s="129" t="s">
        <v>802</v>
      </c>
      <c r="U23" s="129" t="s">
        <v>802</v>
      </c>
      <c r="V23" s="129" t="s">
        <v>802</v>
      </c>
      <c r="W23" s="129" t="s">
        <v>802</v>
      </c>
      <c r="X23" s="129" t="s">
        <v>802</v>
      </c>
      <c r="Y23" s="129" t="s">
        <v>802</v>
      </c>
      <c r="Z23" s="129" t="s">
        <v>802</v>
      </c>
      <c r="AA23" s="129" t="s">
        <v>802</v>
      </c>
      <c r="AB23" s="129" t="s">
        <v>802</v>
      </c>
      <c r="AC23" s="129" t="s">
        <v>802</v>
      </c>
      <c r="AD23" s="129" t="s">
        <v>802</v>
      </c>
      <c r="AE23" s="129" t="s">
        <v>802</v>
      </c>
      <c r="AF23" s="129" t="s">
        <v>802</v>
      </c>
      <c r="AG23" s="129" t="s">
        <v>802</v>
      </c>
      <c r="AH23" s="129" t="s">
        <v>802</v>
      </c>
      <c r="AI23" s="129" t="s">
        <v>802</v>
      </c>
      <c r="AJ23" s="129" t="s">
        <v>802</v>
      </c>
      <c r="AK23" s="129" t="s">
        <v>802</v>
      </c>
      <c r="AL23" s="129" t="s">
        <v>802</v>
      </c>
      <c r="AM23" s="129" t="s">
        <v>802</v>
      </c>
      <c r="AN23" s="129" t="s">
        <v>802</v>
      </c>
      <c r="AO23" s="129" t="s">
        <v>802</v>
      </c>
      <c r="AP23" s="129" t="s">
        <v>802</v>
      </c>
      <c r="AQ23" s="129" t="s">
        <v>802</v>
      </c>
      <c r="AR23" s="129" t="s">
        <v>802</v>
      </c>
      <c r="AS23" s="129" t="s">
        <v>802</v>
      </c>
    </row>
    <row r="24" spans="1:45" s="91" customFormat="1" ht="54" customHeight="1">
      <c r="A24" s="337">
        <v>5</v>
      </c>
      <c r="B24" s="459" t="s">
        <v>857</v>
      </c>
      <c r="C24" s="292" t="s">
        <v>815</v>
      </c>
      <c r="D24" s="129" t="s">
        <v>802</v>
      </c>
      <c r="E24" s="129" t="s">
        <v>802</v>
      </c>
      <c r="F24" s="129" t="s">
        <v>802</v>
      </c>
      <c r="G24" s="129" t="s">
        <v>802</v>
      </c>
      <c r="H24" s="129" t="s">
        <v>802</v>
      </c>
      <c r="I24" s="129" t="s">
        <v>802</v>
      </c>
      <c r="J24" s="129" t="s">
        <v>802</v>
      </c>
      <c r="K24" s="129" t="s">
        <v>802</v>
      </c>
      <c r="L24" s="129" t="s">
        <v>802</v>
      </c>
      <c r="M24" s="129" t="s">
        <v>802</v>
      </c>
      <c r="N24" s="129" t="s">
        <v>802</v>
      </c>
      <c r="O24" s="129" t="s">
        <v>802</v>
      </c>
      <c r="P24" s="129" t="s">
        <v>802</v>
      </c>
      <c r="Q24" s="129" t="s">
        <v>802</v>
      </c>
      <c r="R24" s="129" t="s">
        <v>802</v>
      </c>
      <c r="S24" s="129" t="s">
        <v>802</v>
      </c>
      <c r="T24" s="129" t="s">
        <v>802</v>
      </c>
      <c r="U24" s="129" t="s">
        <v>802</v>
      </c>
      <c r="V24" s="129" t="s">
        <v>802</v>
      </c>
      <c r="W24" s="129" t="s">
        <v>802</v>
      </c>
      <c r="X24" s="129" t="s">
        <v>802</v>
      </c>
      <c r="Y24" s="129" t="s">
        <v>802</v>
      </c>
      <c r="Z24" s="129" t="s">
        <v>802</v>
      </c>
      <c r="AA24" s="129" t="s">
        <v>802</v>
      </c>
      <c r="AB24" s="129" t="s">
        <v>802</v>
      </c>
      <c r="AC24" s="129" t="s">
        <v>802</v>
      </c>
      <c r="AD24" s="129" t="s">
        <v>802</v>
      </c>
      <c r="AE24" s="129" t="s">
        <v>802</v>
      </c>
      <c r="AF24" s="129" t="s">
        <v>802</v>
      </c>
      <c r="AG24" s="129" t="s">
        <v>802</v>
      </c>
      <c r="AH24" s="129" t="s">
        <v>858</v>
      </c>
      <c r="AI24" s="129" t="s">
        <v>858</v>
      </c>
      <c r="AJ24" s="129" t="s">
        <v>802</v>
      </c>
      <c r="AK24" s="129" t="s">
        <v>802</v>
      </c>
      <c r="AL24" s="129" t="s">
        <v>802</v>
      </c>
      <c r="AM24" s="129" t="s">
        <v>802</v>
      </c>
      <c r="AN24" s="129" t="s">
        <v>802</v>
      </c>
      <c r="AO24" s="129" t="s">
        <v>802</v>
      </c>
      <c r="AP24" s="129" t="s">
        <v>802</v>
      </c>
      <c r="AQ24" s="129" t="s">
        <v>802</v>
      </c>
      <c r="AR24" s="129" t="s">
        <v>802</v>
      </c>
      <c r="AS24" s="129" t="s">
        <v>802</v>
      </c>
    </row>
  </sheetData>
  <customSheetViews>
    <customSheetView guid="{500C2F4F-1743-499A-A051-20565DBF52B2}" scale="70" showPageBreaks="1" printArea="1" view="pageBreakPreview">
      <selection activeCell="E32" sqref="E32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3:B24">
      <formula1>900</formula1>
    </dataValidation>
  </dataValidation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19"/>
  <sheetViews>
    <sheetView showRuler="0" view="pageBreakPreview" topLeftCell="A4" zoomScale="80" zoomScaleNormal="90" zoomScaleSheetLayoutView="80" workbookViewId="0">
      <selection activeCell="D6" sqref="D6"/>
    </sheetView>
  </sheetViews>
  <sheetFormatPr defaultColWidth="9" defaultRowHeight="15.75"/>
  <cols>
    <col min="1" max="1" width="10" style="14" customWidth="1"/>
    <col min="2" max="2" width="39.375" style="14" customWidth="1"/>
    <col min="3" max="3" width="18.25" style="14" customWidth="1"/>
    <col min="4" max="4" width="21.75" style="14" customWidth="1"/>
    <col min="5" max="5" width="29.375" style="14" customWidth="1"/>
    <col min="6" max="6" width="14.125" style="14" customWidth="1"/>
    <col min="7" max="7" width="13.375" style="14" customWidth="1"/>
    <col min="8" max="8" width="16.375" style="14" customWidth="1"/>
    <col min="9" max="9" width="18.75" style="14" customWidth="1"/>
    <col min="10" max="10" width="17" style="14" customWidth="1"/>
    <col min="11" max="11" width="19.5" style="14" customWidth="1"/>
    <col min="12" max="12" width="16.25" style="14" customWidth="1"/>
    <col min="13" max="13" width="19.875" style="14" customWidth="1"/>
    <col min="14" max="15" width="8.25" style="14" customWidth="1"/>
    <col min="16" max="16" width="9.5" style="14" customWidth="1"/>
    <col min="17" max="17" width="10.125" style="14" customWidth="1"/>
    <col min="18" max="23" width="8.25" style="14" customWidth="1"/>
    <col min="24" max="24" width="12.75" style="14" customWidth="1"/>
    <col min="25" max="16384" width="9" style="14"/>
  </cols>
  <sheetData>
    <row r="1" spans="1:19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1" t="s">
        <v>767</v>
      </c>
    </row>
    <row r="2" spans="1:19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6" t="s">
        <v>0</v>
      </c>
    </row>
    <row r="3" spans="1:19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6" t="s">
        <v>773</v>
      </c>
    </row>
    <row r="4" spans="1:19" s="20" customFormat="1" ht="59.25" customHeight="1">
      <c r="B4" s="409" t="s">
        <v>770</v>
      </c>
      <c r="C4" s="409"/>
      <c r="D4" s="409"/>
      <c r="E4" s="409"/>
      <c r="F4" s="409"/>
      <c r="G4" s="409"/>
      <c r="H4" s="409"/>
      <c r="I4" s="409"/>
      <c r="J4" s="409"/>
      <c r="K4" s="126"/>
      <c r="L4" s="126"/>
      <c r="M4" s="126"/>
      <c r="N4" s="119"/>
      <c r="O4" s="119"/>
      <c r="P4" s="119"/>
      <c r="Q4" s="119"/>
      <c r="R4" s="119"/>
    </row>
    <row r="5" spans="1:19" s="8" customFormat="1" ht="18.75" customHeight="1">
      <c r="A5" s="343" t="s">
        <v>824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99"/>
      <c r="O5" s="99"/>
      <c r="P5" s="99"/>
      <c r="Q5" s="99"/>
      <c r="R5" s="99"/>
      <c r="S5" s="99"/>
    </row>
    <row r="6" spans="1:19" s="8" customFormat="1" ht="18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9" s="8" customFormat="1" ht="18.75" customHeight="1">
      <c r="A7" s="343" t="s">
        <v>799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99"/>
      <c r="O7" s="99"/>
      <c r="P7" s="99"/>
      <c r="Q7" s="99"/>
      <c r="R7" s="99"/>
    </row>
    <row r="8" spans="1:19" s="5" customFormat="1" ht="15.75" customHeight="1">
      <c r="A8" s="411" t="s">
        <v>66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22"/>
      <c r="O8" s="22"/>
      <c r="P8" s="22"/>
      <c r="Q8" s="22"/>
      <c r="R8" s="22"/>
    </row>
    <row r="9" spans="1:19" s="5" customForma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1:19" s="5" customFormat="1" ht="18.75">
      <c r="A10" s="344" t="s">
        <v>825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108"/>
      <c r="O10" s="108"/>
      <c r="P10" s="108"/>
      <c r="Q10" s="108"/>
      <c r="R10" s="108"/>
    </row>
    <row r="11" spans="1:19" s="5" customFormat="1" ht="18.75">
      <c r="R11" s="26"/>
    </row>
    <row r="12" spans="1:19" s="5" customFormat="1" ht="18.75">
      <c r="A12" s="339" t="s">
        <v>796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17"/>
      <c r="O12" s="109"/>
      <c r="P12" s="109"/>
      <c r="Q12" s="109"/>
      <c r="R12" s="109"/>
    </row>
    <row r="13" spans="1:19" s="5" customFormat="1">
      <c r="A13" s="346" t="s">
        <v>73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22"/>
      <c r="O13" s="22"/>
      <c r="P13" s="22"/>
      <c r="Q13" s="22"/>
      <c r="R13" s="22"/>
    </row>
    <row r="14" spans="1:19" s="15" customFormat="1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</row>
    <row r="15" spans="1:19" s="32" customFormat="1" ht="90" customHeight="1">
      <c r="A15" s="417" t="s">
        <v>61</v>
      </c>
      <c r="B15" s="417" t="s">
        <v>18</v>
      </c>
      <c r="C15" s="417" t="s">
        <v>5</v>
      </c>
      <c r="D15" s="420" t="s">
        <v>747</v>
      </c>
      <c r="E15" s="420" t="s">
        <v>746</v>
      </c>
      <c r="F15" s="420" t="s">
        <v>22</v>
      </c>
      <c r="G15" s="420"/>
      <c r="H15" s="420" t="s">
        <v>150</v>
      </c>
      <c r="I15" s="420"/>
      <c r="J15" s="420" t="s">
        <v>23</v>
      </c>
      <c r="K15" s="420"/>
      <c r="L15" s="420" t="s">
        <v>780</v>
      </c>
      <c r="M15" s="420"/>
    </row>
    <row r="16" spans="1:19" s="32" customFormat="1" ht="49.5" customHeight="1">
      <c r="A16" s="417"/>
      <c r="B16" s="417"/>
      <c r="C16" s="417"/>
      <c r="D16" s="420"/>
      <c r="E16" s="420"/>
      <c r="F16" s="33" t="s">
        <v>152</v>
      </c>
      <c r="G16" s="33" t="s">
        <v>151</v>
      </c>
      <c r="H16" s="33" t="s">
        <v>153</v>
      </c>
      <c r="I16" s="33" t="s">
        <v>154</v>
      </c>
      <c r="J16" s="33" t="s">
        <v>153</v>
      </c>
      <c r="K16" s="33" t="s">
        <v>154</v>
      </c>
      <c r="L16" s="183" t="s">
        <v>803</v>
      </c>
      <c r="M16" s="151" t="s">
        <v>804</v>
      </c>
    </row>
    <row r="17" spans="1:13" s="16" customFormat="1" ht="16.5">
      <c r="A17" s="128">
        <v>1</v>
      </c>
      <c r="B17" s="128">
        <v>2</v>
      </c>
      <c r="C17" s="128">
        <v>3</v>
      </c>
      <c r="D17" s="128">
        <v>4</v>
      </c>
      <c r="E17" s="128">
        <v>5</v>
      </c>
      <c r="F17" s="128">
        <v>6</v>
      </c>
      <c r="G17" s="128">
        <v>7</v>
      </c>
      <c r="H17" s="128">
        <v>8</v>
      </c>
      <c r="I17" s="128">
        <v>9</v>
      </c>
      <c r="J17" s="128">
        <v>10</v>
      </c>
      <c r="K17" s="128">
        <v>11</v>
      </c>
      <c r="L17" s="128">
        <v>12</v>
      </c>
      <c r="M17" s="128">
        <v>13</v>
      </c>
    </row>
    <row r="18" spans="1:13" s="16" customFormat="1" ht="17.25" customHeight="1">
      <c r="A18" s="422" t="s">
        <v>71</v>
      </c>
      <c r="B18" s="423"/>
      <c r="C18" s="424"/>
      <c r="D18" s="25" t="s">
        <v>802</v>
      </c>
      <c r="E18" s="25" t="s">
        <v>802</v>
      </c>
      <c r="F18" s="25" t="s">
        <v>802</v>
      </c>
      <c r="G18" s="25" t="s">
        <v>802</v>
      </c>
      <c r="H18" s="25" t="s">
        <v>802</v>
      </c>
      <c r="I18" s="25" t="s">
        <v>802</v>
      </c>
      <c r="J18" s="25" t="s">
        <v>802</v>
      </c>
      <c r="K18" s="25" t="s">
        <v>802</v>
      </c>
      <c r="L18" s="25" t="s">
        <v>802</v>
      </c>
      <c r="M18" s="25" t="s">
        <v>802</v>
      </c>
    </row>
    <row r="19" spans="1:13" ht="54" customHeight="1">
      <c r="A19" s="419" t="s">
        <v>771</v>
      </c>
      <c r="B19" s="419"/>
      <c r="C19" s="419"/>
      <c r="D19" s="419"/>
      <c r="E19" s="419"/>
      <c r="F19" s="419"/>
      <c r="G19" s="419"/>
      <c r="H19" s="133"/>
      <c r="I19" s="133"/>
      <c r="J19" s="97"/>
      <c r="K19" s="97"/>
    </row>
  </sheetData>
  <customSheetViews>
    <customSheetView guid="{500C2F4F-1743-499A-A051-20565DBF52B2}" scale="80" showPageBreaks="1" printArea="1" view="pageBreakPreview" showRuler="0">
      <selection activeCell="J29" sqref="J29"/>
      <pageMargins left="0.78740157480314965" right="0.39370078740157483" top="0.78740157480314965" bottom="0.78740157480314965" header="0.51181102362204722" footer="0.51181102362204722"/>
      <pageSetup paperSize="9" scale="80" orientation="landscape" r:id="rId1"/>
      <headerFooter alignWithMargins="0">
        <oddHeader xml:space="preserve">&amp;C&amp;18 </oddHeader>
      </headerFooter>
    </customSheetView>
  </customSheetViews>
  <mergeCells count="19">
    <mergeCell ref="A19:G19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A18:C18"/>
    <mergeCell ref="A5:M5"/>
    <mergeCell ref="A7:M7"/>
    <mergeCell ref="A10:M10"/>
    <mergeCell ref="A8:M8"/>
    <mergeCell ref="B4:J4"/>
  </mergeCells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60"/>
  <sheetViews>
    <sheetView view="pageBreakPreview" topLeftCell="A372" zoomScaleNormal="70" zoomScaleSheetLayoutView="100" workbookViewId="0">
      <selection activeCell="E386" sqref="E386"/>
    </sheetView>
  </sheetViews>
  <sheetFormatPr defaultRowHeight="15.75"/>
  <cols>
    <col min="1" max="1" width="9.75" style="41" customWidth="1"/>
    <col min="2" max="2" width="80.75" style="42" customWidth="1"/>
    <col min="3" max="3" width="9.625" style="43" bestFit="1" customWidth="1"/>
    <col min="4" max="4" width="9.375" style="43" customWidth="1"/>
    <col min="5" max="6" width="9.375" style="44" customWidth="1"/>
    <col min="7" max="7" width="10.625" style="45" customWidth="1"/>
    <col min="8" max="8" width="17.375" style="45" customWidth="1"/>
    <col min="9" max="16384" width="9" style="45"/>
  </cols>
  <sheetData>
    <row r="1" spans="1:8" ht="18.75">
      <c r="H1" s="46" t="s">
        <v>768</v>
      </c>
    </row>
    <row r="2" spans="1:8" ht="18.75">
      <c r="H2" s="46" t="s">
        <v>0</v>
      </c>
    </row>
    <row r="3" spans="1:8" ht="18.75">
      <c r="H3" s="26" t="s">
        <v>773</v>
      </c>
    </row>
    <row r="4" spans="1:8" ht="18.75">
      <c r="H4" s="46"/>
    </row>
    <row r="5" spans="1:8" ht="18.75">
      <c r="H5" s="46"/>
    </row>
    <row r="6" spans="1:8">
      <c r="A6" s="427" t="s">
        <v>791</v>
      </c>
      <c r="B6" s="427"/>
      <c r="C6" s="427"/>
      <c r="D6" s="427"/>
      <c r="E6" s="427"/>
      <c r="F6" s="427"/>
      <c r="G6" s="427"/>
      <c r="H6" s="427"/>
    </row>
    <row r="7" spans="1:8" ht="41.25" customHeight="1">
      <c r="A7" s="428"/>
      <c r="B7" s="428"/>
      <c r="C7" s="428"/>
      <c r="D7" s="428"/>
      <c r="E7" s="428"/>
      <c r="F7" s="428"/>
      <c r="G7" s="428"/>
      <c r="H7" s="428"/>
    </row>
    <row r="9" spans="1:8" ht="18.75">
      <c r="A9" s="429" t="s">
        <v>800</v>
      </c>
      <c r="B9" s="429"/>
    </row>
    <row r="10" spans="1:8">
      <c r="B10" s="47" t="s">
        <v>70</v>
      </c>
    </row>
    <row r="11" spans="1:8" ht="18.75">
      <c r="B11" s="48" t="s">
        <v>801</v>
      </c>
    </row>
    <row r="12" spans="1:8" ht="18.75">
      <c r="A12" s="430" t="s">
        <v>829</v>
      </c>
      <c r="B12" s="430"/>
    </row>
    <row r="13" spans="1:8" ht="18.75">
      <c r="B13" s="48"/>
    </row>
    <row r="14" spans="1:8" ht="46.5" customHeight="1">
      <c r="A14" s="431" t="s">
        <v>796</v>
      </c>
      <c r="B14" s="431"/>
    </row>
    <row r="15" spans="1:8">
      <c r="A15" s="432" t="s">
        <v>156</v>
      </c>
      <c r="B15" s="432"/>
    </row>
    <row r="16" spans="1:8">
      <c r="A16" s="45"/>
      <c r="B16" s="45"/>
      <c r="C16" s="45"/>
      <c r="D16" s="45"/>
      <c r="E16" s="45"/>
      <c r="F16" s="45"/>
    </row>
    <row r="17" spans="1:8">
      <c r="A17" s="45"/>
      <c r="B17" s="45"/>
      <c r="C17" s="45"/>
      <c r="D17" s="45"/>
      <c r="E17" s="45"/>
      <c r="F17" s="45"/>
    </row>
    <row r="18" spans="1:8" ht="21" thickBot="1">
      <c r="A18" s="425" t="s">
        <v>157</v>
      </c>
      <c r="B18" s="425"/>
      <c r="C18" s="425"/>
      <c r="D18" s="425"/>
      <c r="E18" s="425"/>
      <c r="F18" s="425"/>
      <c r="G18" s="425"/>
      <c r="H18" s="425"/>
    </row>
    <row r="19" spans="1:8" ht="63" customHeight="1">
      <c r="A19" s="437" t="s">
        <v>74</v>
      </c>
      <c r="B19" s="433" t="s">
        <v>75</v>
      </c>
      <c r="C19" s="435" t="s">
        <v>158</v>
      </c>
      <c r="D19" s="440" t="s">
        <v>830</v>
      </c>
      <c r="E19" s="441"/>
      <c r="F19" s="442" t="s">
        <v>831</v>
      </c>
      <c r="G19" s="441"/>
      <c r="H19" s="443" t="s">
        <v>7</v>
      </c>
    </row>
    <row r="20" spans="1:8" ht="25.5">
      <c r="A20" s="438"/>
      <c r="B20" s="434"/>
      <c r="C20" s="436"/>
      <c r="D20" s="134" t="s">
        <v>738</v>
      </c>
      <c r="E20" s="302" t="s">
        <v>10</v>
      </c>
      <c r="F20" s="135" t="s">
        <v>739</v>
      </c>
      <c r="G20" s="134" t="s">
        <v>737</v>
      </c>
      <c r="H20" s="444"/>
    </row>
    <row r="21" spans="1:8" s="50" customFormat="1" ht="16.5" thickBot="1">
      <c r="A21" s="136">
        <v>1</v>
      </c>
      <c r="B21" s="137">
        <v>2</v>
      </c>
      <c r="C21" s="138">
        <v>3</v>
      </c>
      <c r="D21" s="139">
        <v>4</v>
      </c>
      <c r="E21" s="303">
        <v>5</v>
      </c>
      <c r="F21" s="136" t="s">
        <v>736</v>
      </c>
      <c r="G21" s="137">
        <v>7</v>
      </c>
      <c r="H21" s="137">
        <v>8</v>
      </c>
    </row>
    <row r="22" spans="1:8" s="50" customFormat="1" ht="19.5" thickBot="1">
      <c r="A22" s="448" t="s">
        <v>159</v>
      </c>
      <c r="B22" s="449"/>
      <c r="C22" s="449"/>
      <c r="D22" s="450"/>
      <c r="E22" s="450"/>
      <c r="F22" s="449"/>
      <c r="G22" s="449"/>
      <c r="H22" s="451"/>
    </row>
    <row r="23" spans="1:8" s="50" customFormat="1">
      <c r="A23" s="211" t="s">
        <v>76</v>
      </c>
      <c r="B23" s="212" t="s">
        <v>160</v>
      </c>
      <c r="C23" s="213" t="s">
        <v>789</v>
      </c>
      <c r="D23" s="317">
        <f t="shared" ref="D23" si="0">D29+D31+D37</f>
        <v>100.7</v>
      </c>
      <c r="E23" s="318">
        <f>E29+E31+E37</f>
        <v>102.55</v>
      </c>
      <c r="F23" s="214">
        <f>E23-D23</f>
        <v>1.8499999999999943</v>
      </c>
      <c r="G23" s="215">
        <f>F23/D23%</f>
        <v>1.8371400198609673</v>
      </c>
      <c r="H23" s="216" t="s">
        <v>802</v>
      </c>
    </row>
    <row r="24" spans="1:8" s="50" customFormat="1">
      <c r="A24" s="190" t="s">
        <v>77</v>
      </c>
      <c r="B24" s="217" t="s">
        <v>161</v>
      </c>
      <c r="C24" s="192" t="s">
        <v>789</v>
      </c>
      <c r="D24" s="263" t="s">
        <v>802</v>
      </c>
      <c r="E24" s="205" t="s">
        <v>802</v>
      </c>
      <c r="F24" s="205" t="s">
        <v>802</v>
      </c>
      <c r="G24" s="193" t="s">
        <v>802</v>
      </c>
      <c r="H24" s="218" t="s">
        <v>802</v>
      </c>
    </row>
    <row r="25" spans="1:8" s="50" customFormat="1">
      <c r="A25" s="190" t="s">
        <v>79</v>
      </c>
      <c r="B25" s="219" t="s">
        <v>748</v>
      </c>
      <c r="C25" s="192" t="s">
        <v>789</v>
      </c>
      <c r="D25" s="263" t="s">
        <v>802</v>
      </c>
      <c r="E25" s="205" t="s">
        <v>802</v>
      </c>
      <c r="F25" s="205" t="s">
        <v>802</v>
      </c>
      <c r="G25" s="193" t="s">
        <v>802</v>
      </c>
      <c r="H25" s="218" t="s">
        <v>802</v>
      </c>
    </row>
    <row r="26" spans="1:8" s="50" customFormat="1" ht="31.5">
      <c r="A26" s="190" t="s">
        <v>92</v>
      </c>
      <c r="B26" s="219" t="s">
        <v>163</v>
      </c>
      <c r="C26" s="192" t="s">
        <v>789</v>
      </c>
      <c r="D26" s="263" t="s">
        <v>802</v>
      </c>
      <c r="E26" s="205" t="s">
        <v>802</v>
      </c>
      <c r="F26" s="205" t="s">
        <v>802</v>
      </c>
      <c r="G26" s="193" t="s">
        <v>802</v>
      </c>
      <c r="H26" s="218" t="s">
        <v>802</v>
      </c>
    </row>
    <row r="27" spans="1:8" s="50" customFormat="1" ht="31.5">
      <c r="A27" s="190" t="s">
        <v>93</v>
      </c>
      <c r="B27" s="219" t="s">
        <v>164</v>
      </c>
      <c r="C27" s="192" t="s">
        <v>789</v>
      </c>
      <c r="D27" s="263" t="s">
        <v>802</v>
      </c>
      <c r="E27" s="205" t="s">
        <v>802</v>
      </c>
      <c r="F27" s="205" t="s">
        <v>802</v>
      </c>
      <c r="G27" s="193" t="s">
        <v>802</v>
      </c>
      <c r="H27" s="218" t="s">
        <v>802</v>
      </c>
    </row>
    <row r="28" spans="1:8" s="50" customFormat="1">
      <c r="A28" s="190" t="s">
        <v>95</v>
      </c>
      <c r="B28" s="217" t="s">
        <v>165</v>
      </c>
      <c r="C28" s="192" t="s">
        <v>789</v>
      </c>
      <c r="D28" s="263" t="s">
        <v>802</v>
      </c>
      <c r="E28" s="205" t="s">
        <v>802</v>
      </c>
      <c r="F28" s="205" t="s">
        <v>802</v>
      </c>
      <c r="G28" s="193" t="s">
        <v>802</v>
      </c>
      <c r="H28" s="218" t="s">
        <v>802</v>
      </c>
    </row>
    <row r="29" spans="1:8" s="50" customFormat="1">
      <c r="A29" s="190" t="s">
        <v>118</v>
      </c>
      <c r="B29" s="217" t="s">
        <v>166</v>
      </c>
      <c r="C29" s="192" t="s">
        <v>789</v>
      </c>
      <c r="D29" s="284">
        <v>94</v>
      </c>
      <c r="E29" s="319">
        <v>93.85</v>
      </c>
      <c r="F29" s="206">
        <f>E29-D29</f>
        <v>-0.15000000000000568</v>
      </c>
      <c r="G29" s="220">
        <f>F29/D29%</f>
        <v>-0.15957446808511244</v>
      </c>
      <c r="H29" s="193" t="s">
        <v>802</v>
      </c>
    </row>
    <row r="30" spans="1:8" s="50" customFormat="1">
      <c r="A30" s="190" t="s">
        <v>119</v>
      </c>
      <c r="B30" s="217" t="s">
        <v>167</v>
      </c>
      <c r="C30" s="192" t="s">
        <v>789</v>
      </c>
      <c r="D30" s="264" t="s">
        <v>802</v>
      </c>
      <c r="E30" s="122" t="s">
        <v>802</v>
      </c>
      <c r="F30" s="122" t="s">
        <v>802</v>
      </c>
      <c r="G30" s="122" t="s">
        <v>802</v>
      </c>
      <c r="H30" s="193" t="s">
        <v>802</v>
      </c>
    </row>
    <row r="31" spans="1:8" s="50" customFormat="1">
      <c r="A31" s="190" t="s">
        <v>168</v>
      </c>
      <c r="B31" s="217" t="s">
        <v>169</v>
      </c>
      <c r="C31" s="192" t="s">
        <v>789</v>
      </c>
      <c r="D31" s="284">
        <v>3</v>
      </c>
      <c r="E31" s="319">
        <v>5.3</v>
      </c>
      <c r="F31" s="206">
        <f>E31-D31</f>
        <v>2.2999999999999998</v>
      </c>
      <c r="G31" s="220">
        <f>F31/D31%</f>
        <v>76.666666666666657</v>
      </c>
      <c r="H31" s="193" t="s">
        <v>802</v>
      </c>
    </row>
    <row r="32" spans="1:8" s="50" customFormat="1">
      <c r="A32" s="190" t="s">
        <v>170</v>
      </c>
      <c r="B32" s="217" t="s">
        <v>171</v>
      </c>
      <c r="C32" s="192" t="s">
        <v>789</v>
      </c>
      <c r="D32" s="265" t="s">
        <v>802</v>
      </c>
      <c r="E32" s="193" t="s">
        <v>802</v>
      </c>
      <c r="F32" s="193" t="s">
        <v>802</v>
      </c>
      <c r="G32" s="193" t="s">
        <v>802</v>
      </c>
      <c r="H32" s="193" t="s">
        <v>802</v>
      </c>
    </row>
    <row r="33" spans="1:8" s="50" customFormat="1">
      <c r="A33" s="190" t="s">
        <v>172</v>
      </c>
      <c r="B33" s="217" t="s">
        <v>173</v>
      </c>
      <c r="C33" s="192" t="s">
        <v>789</v>
      </c>
      <c r="D33" s="265" t="s">
        <v>802</v>
      </c>
      <c r="E33" s="193" t="s">
        <v>802</v>
      </c>
      <c r="F33" s="193" t="s">
        <v>802</v>
      </c>
      <c r="G33" s="193" t="s">
        <v>802</v>
      </c>
      <c r="H33" s="193" t="s">
        <v>802</v>
      </c>
    </row>
    <row r="34" spans="1:8" s="50" customFormat="1" ht="31.5">
      <c r="A34" s="190" t="s">
        <v>174</v>
      </c>
      <c r="B34" s="219" t="s">
        <v>175</v>
      </c>
      <c r="C34" s="192" t="s">
        <v>789</v>
      </c>
      <c r="D34" s="265" t="s">
        <v>802</v>
      </c>
      <c r="E34" s="193" t="s">
        <v>802</v>
      </c>
      <c r="F34" s="193" t="s">
        <v>802</v>
      </c>
      <c r="G34" s="193" t="s">
        <v>802</v>
      </c>
      <c r="H34" s="193" t="s">
        <v>802</v>
      </c>
    </row>
    <row r="35" spans="1:8" s="50" customFormat="1">
      <c r="A35" s="190" t="s">
        <v>176</v>
      </c>
      <c r="B35" s="221" t="s">
        <v>90</v>
      </c>
      <c r="C35" s="192" t="s">
        <v>789</v>
      </c>
      <c r="D35" s="265" t="s">
        <v>802</v>
      </c>
      <c r="E35" s="193" t="s">
        <v>802</v>
      </c>
      <c r="F35" s="193" t="s">
        <v>802</v>
      </c>
      <c r="G35" s="193" t="s">
        <v>802</v>
      </c>
      <c r="H35" s="193" t="s">
        <v>802</v>
      </c>
    </row>
    <row r="36" spans="1:8" s="50" customFormat="1">
      <c r="A36" s="190" t="s">
        <v>177</v>
      </c>
      <c r="B36" s="221" t="s">
        <v>91</v>
      </c>
      <c r="C36" s="192" t="s">
        <v>789</v>
      </c>
      <c r="D36" s="265" t="s">
        <v>802</v>
      </c>
      <c r="E36" s="193" t="s">
        <v>802</v>
      </c>
      <c r="F36" s="193" t="s">
        <v>802</v>
      </c>
      <c r="G36" s="193" t="s">
        <v>802</v>
      </c>
      <c r="H36" s="193" t="s">
        <v>802</v>
      </c>
    </row>
    <row r="37" spans="1:8" s="50" customFormat="1" ht="33.75" customHeight="1" thickBot="1">
      <c r="A37" s="190" t="s">
        <v>178</v>
      </c>
      <c r="B37" s="217" t="s">
        <v>179</v>
      </c>
      <c r="C37" s="192" t="s">
        <v>789</v>
      </c>
      <c r="D37" s="320">
        <v>3.7</v>
      </c>
      <c r="E37" s="321">
        <v>3.4</v>
      </c>
      <c r="F37" s="206">
        <f t="shared" ref="F37:F38" si="1">E37-D37</f>
        <v>-0.30000000000000027</v>
      </c>
      <c r="G37" s="220">
        <f t="shared" ref="G37:G38" si="2">F37/D37%</f>
        <v>-8.1081081081081141</v>
      </c>
      <c r="H37" s="193" t="s">
        <v>802</v>
      </c>
    </row>
    <row r="38" spans="1:8" s="50" customFormat="1" ht="31.5">
      <c r="A38" s="222" t="s">
        <v>123</v>
      </c>
      <c r="B38" s="212" t="s">
        <v>180</v>
      </c>
      <c r="C38" s="192" t="s">
        <v>789</v>
      </c>
      <c r="D38" s="305">
        <f>D53+D62+D68+D69+D70+D73</f>
        <v>91.444999999999993</v>
      </c>
      <c r="E38" s="184">
        <f>E53+E62+E68+E69+E70+E73</f>
        <v>91.34</v>
      </c>
      <c r="F38" s="206">
        <f t="shared" si="1"/>
        <v>-0.10499999999998977</v>
      </c>
      <c r="G38" s="220">
        <f t="shared" si="2"/>
        <v>-0.11482311772102331</v>
      </c>
      <c r="H38" s="193" t="s">
        <v>802</v>
      </c>
    </row>
    <row r="39" spans="1:8" s="50" customFormat="1">
      <c r="A39" s="190" t="s">
        <v>125</v>
      </c>
      <c r="B39" s="217" t="s">
        <v>161</v>
      </c>
      <c r="C39" s="192" t="s">
        <v>789</v>
      </c>
      <c r="D39" s="265" t="s">
        <v>802</v>
      </c>
      <c r="E39" s="193" t="s">
        <v>802</v>
      </c>
      <c r="F39" s="193" t="s">
        <v>802</v>
      </c>
      <c r="G39" s="193" t="s">
        <v>802</v>
      </c>
      <c r="H39" s="193" t="s">
        <v>802</v>
      </c>
    </row>
    <row r="40" spans="1:8" s="50" customFormat="1" ht="31.5">
      <c r="A40" s="190" t="s">
        <v>181</v>
      </c>
      <c r="B40" s="194" t="s">
        <v>162</v>
      </c>
      <c r="C40" s="192" t="s">
        <v>789</v>
      </c>
      <c r="D40" s="265" t="s">
        <v>802</v>
      </c>
      <c r="E40" s="193" t="s">
        <v>802</v>
      </c>
      <c r="F40" s="193" t="s">
        <v>802</v>
      </c>
      <c r="G40" s="193" t="s">
        <v>802</v>
      </c>
      <c r="H40" s="193" t="s">
        <v>802</v>
      </c>
    </row>
    <row r="41" spans="1:8" s="50" customFormat="1" ht="31.5">
      <c r="A41" s="190" t="s">
        <v>182</v>
      </c>
      <c r="B41" s="194" t="s">
        <v>163</v>
      </c>
      <c r="C41" s="192" t="s">
        <v>789</v>
      </c>
      <c r="D41" s="265" t="s">
        <v>802</v>
      </c>
      <c r="E41" s="193" t="s">
        <v>802</v>
      </c>
      <c r="F41" s="193" t="s">
        <v>802</v>
      </c>
      <c r="G41" s="193" t="s">
        <v>802</v>
      </c>
      <c r="H41" s="193" t="s">
        <v>802</v>
      </c>
    </row>
    <row r="42" spans="1:8" s="50" customFormat="1" ht="31.5">
      <c r="A42" s="190" t="s">
        <v>183</v>
      </c>
      <c r="B42" s="194" t="s">
        <v>164</v>
      </c>
      <c r="C42" s="192" t="s">
        <v>789</v>
      </c>
      <c r="D42" s="265" t="s">
        <v>802</v>
      </c>
      <c r="E42" s="193" t="s">
        <v>802</v>
      </c>
      <c r="F42" s="193" t="s">
        <v>802</v>
      </c>
      <c r="G42" s="193" t="s">
        <v>802</v>
      </c>
      <c r="H42" s="193" t="s">
        <v>802</v>
      </c>
    </row>
    <row r="43" spans="1:8" s="50" customFormat="1">
      <c r="A43" s="190" t="s">
        <v>127</v>
      </c>
      <c r="B43" s="217" t="s">
        <v>165</v>
      </c>
      <c r="C43" s="192" t="s">
        <v>789</v>
      </c>
      <c r="D43" s="265" t="s">
        <v>802</v>
      </c>
      <c r="E43" s="193" t="s">
        <v>802</v>
      </c>
      <c r="F43" s="193" t="s">
        <v>802</v>
      </c>
      <c r="G43" s="193" t="s">
        <v>802</v>
      </c>
      <c r="H43" s="193" t="s">
        <v>802</v>
      </c>
    </row>
    <row r="44" spans="1:8" s="50" customFormat="1">
      <c r="A44" s="190" t="s">
        <v>129</v>
      </c>
      <c r="B44" s="217" t="s">
        <v>166</v>
      </c>
      <c r="C44" s="192" t="s">
        <v>789</v>
      </c>
      <c r="D44" s="284">
        <v>79</v>
      </c>
      <c r="E44" s="283">
        <v>83.2</v>
      </c>
      <c r="F44" s="206">
        <f>E44-D44</f>
        <v>4.2000000000000028</v>
      </c>
      <c r="G44" s="220">
        <f>F44/D44%</f>
        <v>5.3164556962025351</v>
      </c>
      <c r="H44" s="193" t="s">
        <v>802</v>
      </c>
    </row>
    <row r="45" spans="1:8" s="50" customFormat="1">
      <c r="A45" s="190" t="s">
        <v>130</v>
      </c>
      <c r="B45" s="217" t="s">
        <v>167</v>
      </c>
      <c r="C45" s="192" t="s">
        <v>789</v>
      </c>
      <c r="D45" s="265" t="s">
        <v>802</v>
      </c>
      <c r="E45" s="193" t="s">
        <v>802</v>
      </c>
      <c r="F45" s="193" t="s">
        <v>802</v>
      </c>
      <c r="G45" s="193" t="s">
        <v>802</v>
      </c>
      <c r="H45" s="193" t="s">
        <v>802</v>
      </c>
    </row>
    <row r="46" spans="1:8" s="50" customFormat="1">
      <c r="A46" s="190" t="s">
        <v>132</v>
      </c>
      <c r="B46" s="217" t="s">
        <v>169</v>
      </c>
      <c r="C46" s="192" t="s">
        <v>789</v>
      </c>
      <c r="D46" s="284">
        <v>7.2</v>
      </c>
      <c r="E46" s="283">
        <v>5.0999999999999996</v>
      </c>
      <c r="F46" s="206">
        <f>E46-D46</f>
        <v>-2.1000000000000005</v>
      </c>
      <c r="G46" s="220">
        <f>F46/D46%</f>
        <v>-29.166666666666671</v>
      </c>
      <c r="H46" s="193" t="s">
        <v>802</v>
      </c>
    </row>
    <row r="47" spans="1:8" s="50" customFormat="1">
      <c r="A47" s="190" t="s">
        <v>142</v>
      </c>
      <c r="B47" s="217" t="s">
        <v>171</v>
      </c>
      <c r="C47" s="192" t="s">
        <v>789</v>
      </c>
      <c r="D47" s="265" t="s">
        <v>802</v>
      </c>
      <c r="E47" s="193" t="s">
        <v>802</v>
      </c>
      <c r="F47" s="193" t="s">
        <v>802</v>
      </c>
      <c r="G47" s="193" t="s">
        <v>802</v>
      </c>
      <c r="H47" s="193" t="s">
        <v>802</v>
      </c>
    </row>
    <row r="48" spans="1:8" s="50" customFormat="1">
      <c r="A48" s="190" t="s">
        <v>144</v>
      </c>
      <c r="B48" s="217" t="s">
        <v>173</v>
      </c>
      <c r="C48" s="192" t="s">
        <v>789</v>
      </c>
      <c r="D48" s="265" t="s">
        <v>802</v>
      </c>
      <c r="E48" s="193" t="s">
        <v>802</v>
      </c>
      <c r="F48" s="193" t="s">
        <v>802</v>
      </c>
      <c r="G48" s="193" t="s">
        <v>802</v>
      </c>
      <c r="H48" s="193" t="s">
        <v>802</v>
      </c>
    </row>
    <row r="49" spans="1:8" s="50" customFormat="1" ht="31.5">
      <c r="A49" s="190" t="s">
        <v>184</v>
      </c>
      <c r="B49" s="219" t="s">
        <v>175</v>
      </c>
      <c r="C49" s="192" t="s">
        <v>789</v>
      </c>
      <c r="D49" s="265" t="s">
        <v>802</v>
      </c>
      <c r="E49" s="193" t="s">
        <v>802</v>
      </c>
      <c r="F49" s="193" t="s">
        <v>802</v>
      </c>
      <c r="G49" s="193" t="s">
        <v>802</v>
      </c>
      <c r="H49" s="193" t="s">
        <v>802</v>
      </c>
    </row>
    <row r="50" spans="1:8" s="50" customFormat="1">
      <c r="A50" s="190" t="s">
        <v>185</v>
      </c>
      <c r="B50" s="194" t="s">
        <v>90</v>
      </c>
      <c r="C50" s="192" t="s">
        <v>789</v>
      </c>
      <c r="D50" s="265" t="s">
        <v>802</v>
      </c>
      <c r="E50" s="193" t="s">
        <v>802</v>
      </c>
      <c r="F50" s="193" t="s">
        <v>802</v>
      </c>
      <c r="G50" s="193" t="s">
        <v>802</v>
      </c>
      <c r="H50" s="193" t="s">
        <v>802</v>
      </c>
    </row>
    <row r="51" spans="1:8" s="50" customFormat="1">
      <c r="A51" s="190" t="s">
        <v>186</v>
      </c>
      <c r="B51" s="194" t="s">
        <v>91</v>
      </c>
      <c r="C51" s="192" t="s">
        <v>789</v>
      </c>
      <c r="D51" s="265" t="s">
        <v>802</v>
      </c>
      <c r="E51" s="193" t="s">
        <v>802</v>
      </c>
      <c r="F51" s="193" t="s">
        <v>802</v>
      </c>
      <c r="G51" s="193" t="s">
        <v>802</v>
      </c>
      <c r="H51" s="193" t="s">
        <v>802</v>
      </c>
    </row>
    <row r="52" spans="1:8" s="50" customFormat="1">
      <c r="A52" s="190" t="s">
        <v>187</v>
      </c>
      <c r="B52" s="217" t="s">
        <v>179</v>
      </c>
      <c r="C52" s="192" t="s">
        <v>789</v>
      </c>
      <c r="D52" s="284">
        <v>5.15</v>
      </c>
      <c r="E52" s="283">
        <v>2.98</v>
      </c>
      <c r="F52" s="206">
        <f t="shared" ref="F52:F53" si="3">E52-D52</f>
        <v>-2.1700000000000004</v>
      </c>
      <c r="G52" s="220">
        <f t="shared" ref="G52:G53" si="4">F52/D52%</f>
        <v>-42.135922330097088</v>
      </c>
      <c r="H52" s="193" t="s">
        <v>802</v>
      </c>
    </row>
    <row r="53" spans="1:8" s="50" customFormat="1">
      <c r="A53" s="190" t="s">
        <v>188</v>
      </c>
      <c r="B53" s="191" t="s">
        <v>189</v>
      </c>
      <c r="C53" s="192" t="s">
        <v>789</v>
      </c>
      <c r="D53" s="325">
        <f>D55+D60</f>
        <v>37.869999999999997</v>
      </c>
      <c r="E53" s="283">
        <f>E55+E60</f>
        <v>31.119999999999997</v>
      </c>
      <c r="F53" s="206">
        <f t="shared" si="3"/>
        <v>-6.75</v>
      </c>
      <c r="G53" s="220">
        <f t="shared" si="4"/>
        <v>-17.824135199366253</v>
      </c>
      <c r="H53" s="193" t="s">
        <v>802</v>
      </c>
    </row>
    <row r="54" spans="1:8" s="50" customFormat="1">
      <c r="A54" s="190" t="s">
        <v>181</v>
      </c>
      <c r="B54" s="194" t="s">
        <v>190</v>
      </c>
      <c r="C54" s="192" t="s">
        <v>789</v>
      </c>
      <c r="D54" s="265" t="s">
        <v>802</v>
      </c>
      <c r="E54" s="193" t="s">
        <v>802</v>
      </c>
      <c r="F54" s="193" t="s">
        <v>802</v>
      </c>
      <c r="G54" s="193" t="s">
        <v>802</v>
      </c>
      <c r="H54" s="193" t="s">
        <v>802</v>
      </c>
    </row>
    <row r="55" spans="1:8" s="50" customFormat="1" ht="36.75">
      <c r="A55" s="190" t="s">
        <v>182</v>
      </c>
      <c r="B55" s="221" t="s">
        <v>191</v>
      </c>
      <c r="C55" s="192" t="s">
        <v>789</v>
      </c>
      <c r="D55" s="326">
        <f t="shared" ref="D55" si="5">D56+D59</f>
        <v>26.369999999999997</v>
      </c>
      <c r="E55" s="327">
        <f>E56+E59</f>
        <v>23.52</v>
      </c>
      <c r="F55" s="206">
        <f t="shared" ref="F55:F57" si="6">E55-D55</f>
        <v>-2.8499999999999979</v>
      </c>
      <c r="G55" s="220">
        <f t="shared" ref="G55:G57" si="7">F55/D55%</f>
        <v>-10.807736063708752</v>
      </c>
      <c r="H55" s="223" t="s">
        <v>805</v>
      </c>
    </row>
    <row r="56" spans="1:8" s="50" customFormat="1">
      <c r="A56" s="190" t="s">
        <v>192</v>
      </c>
      <c r="B56" s="224" t="s">
        <v>193</v>
      </c>
      <c r="C56" s="192" t="s">
        <v>789</v>
      </c>
      <c r="D56" s="284">
        <v>25.9</v>
      </c>
      <c r="E56" s="284">
        <v>23.03</v>
      </c>
      <c r="F56" s="206">
        <f t="shared" si="6"/>
        <v>-2.8699999999999974</v>
      </c>
      <c r="G56" s="220">
        <f t="shared" si="7"/>
        <v>-11.08108108108107</v>
      </c>
      <c r="H56" s="193" t="s">
        <v>802</v>
      </c>
    </row>
    <row r="57" spans="1:8" s="50" customFormat="1" ht="31.5">
      <c r="A57" s="190" t="s">
        <v>194</v>
      </c>
      <c r="B57" s="225" t="s">
        <v>195</v>
      </c>
      <c r="C57" s="192" t="s">
        <v>789</v>
      </c>
      <c r="D57" s="284">
        <v>25.5</v>
      </c>
      <c r="E57" s="283">
        <v>22.65</v>
      </c>
      <c r="F57" s="206">
        <f t="shared" si="6"/>
        <v>-2.8500000000000014</v>
      </c>
      <c r="G57" s="220">
        <f t="shared" si="7"/>
        <v>-11.176470588235299</v>
      </c>
      <c r="H57" s="193" t="s">
        <v>802</v>
      </c>
    </row>
    <row r="58" spans="1:8" s="50" customFormat="1">
      <c r="A58" s="190" t="s">
        <v>196</v>
      </c>
      <c r="B58" s="225" t="s">
        <v>197</v>
      </c>
      <c r="C58" s="192" t="s">
        <v>789</v>
      </c>
      <c r="D58" s="265" t="s">
        <v>802</v>
      </c>
      <c r="E58" s="193" t="s">
        <v>802</v>
      </c>
      <c r="F58" s="193" t="s">
        <v>802</v>
      </c>
      <c r="G58" s="193" t="s">
        <v>802</v>
      </c>
      <c r="H58" s="193" t="s">
        <v>802</v>
      </c>
    </row>
    <row r="59" spans="1:8" s="50" customFormat="1">
      <c r="A59" s="190" t="s">
        <v>198</v>
      </c>
      <c r="B59" s="224" t="s">
        <v>199</v>
      </c>
      <c r="C59" s="192" t="s">
        <v>789</v>
      </c>
      <c r="D59" s="322">
        <v>0.47</v>
      </c>
      <c r="E59" s="323">
        <v>0.49</v>
      </c>
      <c r="F59" s="193" t="s">
        <v>802</v>
      </c>
      <c r="G59" s="193" t="s">
        <v>802</v>
      </c>
      <c r="H59" s="193" t="s">
        <v>802</v>
      </c>
    </row>
    <row r="60" spans="1:8" s="50" customFormat="1">
      <c r="A60" s="190" t="s">
        <v>183</v>
      </c>
      <c r="B60" s="221" t="s">
        <v>200</v>
      </c>
      <c r="C60" s="192" t="s">
        <v>789</v>
      </c>
      <c r="D60" s="324">
        <v>11.5</v>
      </c>
      <c r="E60" s="283">
        <v>7.6</v>
      </c>
      <c r="F60" s="206">
        <f>E60-D60</f>
        <v>-3.9000000000000004</v>
      </c>
      <c r="G60" s="220">
        <f>F60/D60%</f>
        <v>-33.913043478260875</v>
      </c>
      <c r="H60" s="193" t="s">
        <v>802</v>
      </c>
    </row>
    <row r="61" spans="1:8" s="50" customFormat="1">
      <c r="A61" s="190" t="s">
        <v>201</v>
      </c>
      <c r="B61" s="221" t="s">
        <v>202</v>
      </c>
      <c r="C61" s="192" t="s">
        <v>789</v>
      </c>
      <c r="D61" s="265" t="s">
        <v>802</v>
      </c>
      <c r="E61" s="193" t="s">
        <v>802</v>
      </c>
      <c r="F61" s="193" t="s">
        <v>802</v>
      </c>
      <c r="G61" s="193" t="s">
        <v>802</v>
      </c>
      <c r="H61" s="193" t="s">
        <v>802</v>
      </c>
    </row>
    <row r="62" spans="1:8" s="50" customFormat="1">
      <c r="A62" s="190" t="s">
        <v>203</v>
      </c>
      <c r="B62" s="191" t="s">
        <v>204</v>
      </c>
      <c r="C62" s="192" t="s">
        <v>789</v>
      </c>
      <c r="D62" s="286">
        <f t="shared" ref="D62:E62" si="8">D67</f>
        <v>0.215</v>
      </c>
      <c r="E62" s="286">
        <f t="shared" si="8"/>
        <v>1.74</v>
      </c>
      <c r="F62" s="206">
        <f>E62-D62</f>
        <v>1.5249999999999999</v>
      </c>
      <c r="G62" s="220">
        <f>F62/D62%</f>
        <v>709.30232558139528</v>
      </c>
      <c r="H62" s="193" t="s">
        <v>802</v>
      </c>
    </row>
    <row r="63" spans="1:8" s="50" customFormat="1" ht="31.5">
      <c r="A63" s="190" t="s">
        <v>205</v>
      </c>
      <c r="B63" s="194" t="s">
        <v>206</v>
      </c>
      <c r="C63" s="192" t="s">
        <v>789</v>
      </c>
      <c r="D63" s="265" t="s">
        <v>802</v>
      </c>
      <c r="E63" s="193" t="s">
        <v>802</v>
      </c>
      <c r="F63" s="193" t="s">
        <v>802</v>
      </c>
      <c r="G63" s="193" t="s">
        <v>802</v>
      </c>
      <c r="H63" s="193" t="s">
        <v>802</v>
      </c>
    </row>
    <row r="64" spans="1:8" s="50" customFormat="1" ht="31.5">
      <c r="A64" s="190" t="s">
        <v>207</v>
      </c>
      <c r="B64" s="194" t="s">
        <v>208</v>
      </c>
      <c r="C64" s="192" t="s">
        <v>789</v>
      </c>
      <c r="D64" s="265" t="s">
        <v>802</v>
      </c>
      <c r="E64" s="193" t="s">
        <v>802</v>
      </c>
      <c r="F64" s="193" t="s">
        <v>802</v>
      </c>
      <c r="G64" s="193" t="s">
        <v>802</v>
      </c>
      <c r="H64" s="193" t="s">
        <v>802</v>
      </c>
    </row>
    <row r="65" spans="1:8" s="50" customFormat="1">
      <c r="A65" s="190" t="s">
        <v>209</v>
      </c>
      <c r="B65" s="221" t="s">
        <v>210</v>
      </c>
      <c r="C65" s="192" t="s">
        <v>789</v>
      </c>
      <c r="D65" s="265" t="s">
        <v>802</v>
      </c>
      <c r="E65" s="193" t="s">
        <v>802</v>
      </c>
      <c r="F65" s="193" t="s">
        <v>802</v>
      </c>
      <c r="G65" s="193" t="s">
        <v>802</v>
      </c>
      <c r="H65" s="193" t="s">
        <v>802</v>
      </c>
    </row>
    <row r="66" spans="1:8" s="50" customFormat="1">
      <c r="A66" s="190" t="s">
        <v>211</v>
      </c>
      <c r="B66" s="221" t="s">
        <v>212</v>
      </c>
      <c r="C66" s="192" t="s">
        <v>789</v>
      </c>
      <c r="D66" s="265" t="s">
        <v>802</v>
      </c>
      <c r="E66" s="193" t="s">
        <v>802</v>
      </c>
      <c r="F66" s="193" t="s">
        <v>802</v>
      </c>
      <c r="G66" s="193" t="s">
        <v>802</v>
      </c>
      <c r="H66" s="193" t="s">
        <v>802</v>
      </c>
    </row>
    <row r="67" spans="1:8" s="50" customFormat="1" ht="48.75">
      <c r="A67" s="190" t="s">
        <v>213</v>
      </c>
      <c r="B67" s="221" t="s">
        <v>214</v>
      </c>
      <c r="C67" s="192" t="s">
        <v>789</v>
      </c>
      <c r="D67" s="284">
        <v>0.215</v>
      </c>
      <c r="E67" s="319">
        <v>1.74</v>
      </c>
      <c r="F67" s="206">
        <f t="shared" ref="F67:F76" si="9">E67-D67</f>
        <v>1.5249999999999999</v>
      </c>
      <c r="G67" s="220">
        <f t="shared" ref="G67:G76" si="10">F67/D67%</f>
        <v>709.30232558139528</v>
      </c>
      <c r="H67" s="223" t="s">
        <v>856</v>
      </c>
    </row>
    <row r="68" spans="1:8" s="50" customFormat="1">
      <c r="A68" s="190" t="s">
        <v>215</v>
      </c>
      <c r="B68" s="191" t="s">
        <v>216</v>
      </c>
      <c r="C68" s="192" t="s">
        <v>789</v>
      </c>
      <c r="D68" s="284">
        <v>42.4</v>
      </c>
      <c r="E68" s="283">
        <v>46.6</v>
      </c>
      <c r="F68" s="206">
        <f t="shared" si="9"/>
        <v>4.2000000000000028</v>
      </c>
      <c r="G68" s="220">
        <f t="shared" si="10"/>
        <v>9.9056603773584975</v>
      </c>
      <c r="H68" s="193" t="s">
        <v>802</v>
      </c>
    </row>
    <row r="69" spans="1:8" s="50" customFormat="1">
      <c r="A69" s="190" t="s">
        <v>217</v>
      </c>
      <c r="B69" s="191" t="s">
        <v>218</v>
      </c>
      <c r="C69" s="192" t="s">
        <v>789</v>
      </c>
      <c r="D69" s="328">
        <v>6.1</v>
      </c>
      <c r="E69" s="283">
        <v>6.85</v>
      </c>
      <c r="F69" s="206">
        <f t="shared" si="9"/>
        <v>0.75</v>
      </c>
      <c r="G69" s="220">
        <f t="shared" si="10"/>
        <v>12.295081967213115</v>
      </c>
      <c r="H69" s="193" t="s">
        <v>802</v>
      </c>
    </row>
    <row r="70" spans="1:8" s="50" customFormat="1">
      <c r="A70" s="190" t="s">
        <v>219</v>
      </c>
      <c r="B70" s="191" t="s">
        <v>220</v>
      </c>
      <c r="C70" s="192" t="s">
        <v>789</v>
      </c>
      <c r="D70" s="286">
        <v>1.58</v>
      </c>
      <c r="E70" s="329">
        <v>1.66</v>
      </c>
      <c r="F70" s="206">
        <f t="shared" si="9"/>
        <v>7.9999999999999849E-2</v>
      </c>
      <c r="G70" s="220">
        <f t="shared" si="10"/>
        <v>5.063291139240496</v>
      </c>
      <c r="H70" s="193" t="s">
        <v>802</v>
      </c>
    </row>
    <row r="71" spans="1:8" s="50" customFormat="1">
      <c r="A71" s="190" t="s">
        <v>134</v>
      </c>
      <c r="B71" s="221" t="s">
        <v>221</v>
      </c>
      <c r="C71" s="192" t="s">
        <v>789</v>
      </c>
      <c r="D71" s="284">
        <v>1.28</v>
      </c>
      <c r="E71" s="283">
        <v>1.66</v>
      </c>
      <c r="F71" s="206">
        <f t="shared" si="9"/>
        <v>0.37999999999999989</v>
      </c>
      <c r="G71" s="220">
        <f t="shared" si="10"/>
        <v>29.687499999999989</v>
      </c>
      <c r="H71" s="193" t="s">
        <v>802</v>
      </c>
    </row>
    <row r="72" spans="1:8" s="50" customFormat="1">
      <c r="A72" s="190" t="s">
        <v>138</v>
      </c>
      <c r="B72" s="221" t="s">
        <v>222</v>
      </c>
      <c r="C72" s="192" t="s">
        <v>789</v>
      </c>
      <c r="D72" s="284">
        <v>0.3</v>
      </c>
      <c r="E72" s="283">
        <v>0</v>
      </c>
      <c r="F72" s="206">
        <f t="shared" si="9"/>
        <v>-0.3</v>
      </c>
      <c r="G72" s="220">
        <f t="shared" si="10"/>
        <v>-100</v>
      </c>
      <c r="H72" s="193" t="s">
        <v>802</v>
      </c>
    </row>
    <row r="73" spans="1:8" s="50" customFormat="1">
      <c r="A73" s="190" t="s">
        <v>223</v>
      </c>
      <c r="B73" s="191" t="s">
        <v>224</v>
      </c>
      <c r="C73" s="192" t="s">
        <v>789</v>
      </c>
      <c r="D73" s="269">
        <f t="shared" ref="D73" si="11">D74+D75+D76</f>
        <v>3.2800000000000002</v>
      </c>
      <c r="E73" s="189">
        <f>E74+E75+E76</f>
        <v>3.37</v>
      </c>
      <c r="F73" s="206">
        <f t="shared" si="9"/>
        <v>8.9999999999999858E-2</v>
      </c>
      <c r="G73" s="220">
        <f t="shared" si="10"/>
        <v>2.7439024390243856</v>
      </c>
      <c r="H73" s="193" t="s">
        <v>802</v>
      </c>
    </row>
    <row r="74" spans="1:8" s="50" customFormat="1">
      <c r="A74" s="190" t="s">
        <v>225</v>
      </c>
      <c r="B74" s="221" t="s">
        <v>226</v>
      </c>
      <c r="C74" s="192" t="s">
        <v>789</v>
      </c>
      <c r="D74" s="324">
        <v>1.88</v>
      </c>
      <c r="E74" s="283">
        <v>2.46</v>
      </c>
      <c r="F74" s="206">
        <f t="shared" si="9"/>
        <v>0.58000000000000007</v>
      </c>
      <c r="G74" s="220">
        <f t="shared" si="10"/>
        <v>30.851063829787243</v>
      </c>
      <c r="H74" s="193" t="s">
        <v>802</v>
      </c>
    </row>
    <row r="75" spans="1:8" s="50" customFormat="1">
      <c r="A75" s="190" t="s">
        <v>227</v>
      </c>
      <c r="B75" s="221" t="s">
        <v>228</v>
      </c>
      <c r="C75" s="192" t="s">
        <v>789</v>
      </c>
      <c r="D75" s="284">
        <v>0.33</v>
      </c>
      <c r="E75" s="283">
        <v>0.36</v>
      </c>
      <c r="F75" s="226">
        <f t="shared" si="9"/>
        <v>2.9999999999999971E-2</v>
      </c>
      <c r="G75" s="227" t="s">
        <v>802</v>
      </c>
      <c r="H75" s="193" t="s">
        <v>802</v>
      </c>
    </row>
    <row r="76" spans="1:8" s="50" customFormat="1" ht="16.5" thickBot="1">
      <c r="A76" s="195" t="s">
        <v>229</v>
      </c>
      <c r="B76" s="228" t="s">
        <v>230</v>
      </c>
      <c r="C76" s="198" t="s">
        <v>789</v>
      </c>
      <c r="D76" s="284">
        <v>1.07</v>
      </c>
      <c r="E76" s="330">
        <v>0.55000000000000004</v>
      </c>
      <c r="F76" s="196">
        <f t="shared" si="9"/>
        <v>-0.52</v>
      </c>
      <c r="G76" s="229">
        <f t="shared" si="10"/>
        <v>-48.598130841121488</v>
      </c>
      <c r="H76" s="230" t="s">
        <v>802</v>
      </c>
    </row>
    <row r="77" spans="1:8" s="50" customFormat="1">
      <c r="A77" s="231" t="s">
        <v>231</v>
      </c>
      <c r="B77" s="61" t="s">
        <v>232</v>
      </c>
      <c r="C77" s="232" t="s">
        <v>789</v>
      </c>
      <c r="D77" s="265" t="s">
        <v>802</v>
      </c>
      <c r="E77" s="193" t="s">
        <v>802</v>
      </c>
      <c r="F77" s="193" t="s">
        <v>802</v>
      </c>
      <c r="G77" s="193" t="s">
        <v>802</v>
      </c>
      <c r="H77" s="193" t="s">
        <v>802</v>
      </c>
    </row>
    <row r="78" spans="1:8" s="50" customFormat="1">
      <c r="A78" s="190" t="s">
        <v>233</v>
      </c>
      <c r="B78" s="221" t="s">
        <v>234</v>
      </c>
      <c r="C78" s="192" t="s">
        <v>789</v>
      </c>
      <c r="D78" s="265" t="s">
        <v>802</v>
      </c>
      <c r="E78" s="193" t="s">
        <v>802</v>
      </c>
      <c r="F78" s="193" t="s">
        <v>802</v>
      </c>
      <c r="G78" s="193" t="s">
        <v>802</v>
      </c>
      <c r="H78" s="193" t="s">
        <v>802</v>
      </c>
    </row>
    <row r="79" spans="1:8" s="50" customFormat="1">
      <c r="A79" s="190" t="s">
        <v>235</v>
      </c>
      <c r="B79" s="221" t="s">
        <v>236</v>
      </c>
      <c r="C79" s="192" t="s">
        <v>789</v>
      </c>
      <c r="D79" s="265" t="s">
        <v>802</v>
      </c>
      <c r="E79" s="193" t="s">
        <v>802</v>
      </c>
      <c r="F79" s="193" t="s">
        <v>802</v>
      </c>
      <c r="G79" s="193" t="s">
        <v>802</v>
      </c>
      <c r="H79" s="193" t="s">
        <v>802</v>
      </c>
    </row>
    <row r="80" spans="1:8" s="50" customFormat="1" ht="16.5" thickBot="1">
      <c r="A80" s="233" t="s">
        <v>237</v>
      </c>
      <c r="B80" s="234" t="s">
        <v>238</v>
      </c>
      <c r="C80" s="235" t="s">
        <v>789</v>
      </c>
      <c r="D80" s="265" t="s">
        <v>802</v>
      </c>
      <c r="E80" s="193" t="s">
        <v>802</v>
      </c>
      <c r="F80" s="193" t="s">
        <v>802</v>
      </c>
      <c r="G80" s="193" t="s">
        <v>802</v>
      </c>
      <c r="H80" s="193" t="s">
        <v>802</v>
      </c>
    </row>
    <row r="81" spans="1:8" s="50" customFormat="1">
      <c r="A81" s="236" t="s">
        <v>239</v>
      </c>
      <c r="B81" s="212" t="s">
        <v>240</v>
      </c>
      <c r="C81" s="237" t="s">
        <v>789</v>
      </c>
      <c r="D81" s="266">
        <f t="shared" ref="D81:E81" si="12">D23-D38</f>
        <v>9.2550000000000097</v>
      </c>
      <c r="E81" s="266">
        <f t="shared" si="12"/>
        <v>11.209999999999994</v>
      </c>
      <c r="F81" s="206">
        <f>E81-D81</f>
        <v>1.9549999999999841</v>
      </c>
      <c r="G81" s="220">
        <f>F81/D81%</f>
        <v>21.123716909778306</v>
      </c>
      <c r="H81" s="193" t="s">
        <v>802</v>
      </c>
    </row>
    <row r="82" spans="1:8" s="50" customFormat="1">
      <c r="A82" s="190" t="s">
        <v>241</v>
      </c>
      <c r="B82" s="217" t="s">
        <v>161</v>
      </c>
      <c r="C82" s="192" t="s">
        <v>789</v>
      </c>
      <c r="D82" s="265" t="s">
        <v>802</v>
      </c>
      <c r="E82" s="193" t="s">
        <v>802</v>
      </c>
      <c r="F82" s="193" t="s">
        <v>802</v>
      </c>
      <c r="G82" s="193" t="s">
        <v>802</v>
      </c>
      <c r="H82" s="193" t="s">
        <v>802</v>
      </c>
    </row>
    <row r="83" spans="1:8" s="50" customFormat="1" ht="31.5">
      <c r="A83" s="190" t="s">
        <v>242</v>
      </c>
      <c r="B83" s="194" t="s">
        <v>162</v>
      </c>
      <c r="C83" s="192" t="s">
        <v>789</v>
      </c>
      <c r="D83" s="265" t="s">
        <v>802</v>
      </c>
      <c r="E83" s="193" t="s">
        <v>802</v>
      </c>
      <c r="F83" s="193" t="s">
        <v>802</v>
      </c>
      <c r="G83" s="193" t="s">
        <v>802</v>
      </c>
      <c r="H83" s="193" t="s">
        <v>802</v>
      </c>
    </row>
    <row r="84" spans="1:8" s="50" customFormat="1" ht="31.5">
      <c r="A84" s="190" t="s">
        <v>243</v>
      </c>
      <c r="B84" s="194" t="s">
        <v>163</v>
      </c>
      <c r="C84" s="192" t="s">
        <v>789</v>
      </c>
      <c r="D84" s="265" t="s">
        <v>802</v>
      </c>
      <c r="E84" s="193" t="s">
        <v>802</v>
      </c>
      <c r="F84" s="193" t="s">
        <v>802</v>
      </c>
      <c r="G84" s="193" t="s">
        <v>802</v>
      </c>
      <c r="H84" s="193" t="s">
        <v>802</v>
      </c>
    </row>
    <row r="85" spans="1:8" s="50" customFormat="1" ht="31.5">
      <c r="A85" s="190" t="s">
        <v>244</v>
      </c>
      <c r="B85" s="194" t="s">
        <v>164</v>
      </c>
      <c r="C85" s="192" t="s">
        <v>789</v>
      </c>
      <c r="D85" s="265" t="s">
        <v>802</v>
      </c>
      <c r="E85" s="193" t="s">
        <v>802</v>
      </c>
      <c r="F85" s="193" t="s">
        <v>802</v>
      </c>
      <c r="G85" s="193" t="s">
        <v>802</v>
      </c>
      <c r="H85" s="193" t="s">
        <v>802</v>
      </c>
    </row>
    <row r="86" spans="1:8" s="50" customFormat="1">
      <c r="A86" s="190" t="s">
        <v>245</v>
      </c>
      <c r="B86" s="217" t="s">
        <v>165</v>
      </c>
      <c r="C86" s="192" t="s">
        <v>789</v>
      </c>
      <c r="D86" s="265" t="s">
        <v>802</v>
      </c>
      <c r="E86" s="193" t="s">
        <v>802</v>
      </c>
      <c r="F86" s="193" t="s">
        <v>802</v>
      </c>
      <c r="G86" s="193" t="s">
        <v>802</v>
      </c>
      <c r="H86" s="193" t="s">
        <v>802</v>
      </c>
    </row>
    <row r="87" spans="1:8" s="50" customFormat="1">
      <c r="A87" s="190" t="s">
        <v>246</v>
      </c>
      <c r="B87" s="217" t="s">
        <v>166</v>
      </c>
      <c r="C87" s="192" t="s">
        <v>789</v>
      </c>
      <c r="D87" s="265" t="s">
        <v>802</v>
      </c>
      <c r="E87" s="193" t="s">
        <v>802</v>
      </c>
      <c r="F87" s="193" t="s">
        <v>802</v>
      </c>
      <c r="G87" s="193" t="s">
        <v>802</v>
      </c>
      <c r="H87" s="193" t="s">
        <v>802</v>
      </c>
    </row>
    <row r="88" spans="1:8" s="50" customFormat="1">
      <c r="A88" s="190" t="s">
        <v>247</v>
      </c>
      <c r="B88" s="217" t="s">
        <v>167</v>
      </c>
      <c r="C88" s="192" t="s">
        <v>789</v>
      </c>
      <c r="D88" s="265" t="s">
        <v>802</v>
      </c>
      <c r="E88" s="193" t="s">
        <v>802</v>
      </c>
      <c r="F88" s="193" t="s">
        <v>802</v>
      </c>
      <c r="G88" s="193" t="s">
        <v>802</v>
      </c>
      <c r="H88" s="193" t="s">
        <v>802</v>
      </c>
    </row>
    <row r="89" spans="1:8" s="50" customFormat="1">
      <c r="A89" s="190" t="s">
        <v>248</v>
      </c>
      <c r="B89" s="217" t="s">
        <v>169</v>
      </c>
      <c r="C89" s="192" t="s">
        <v>789</v>
      </c>
      <c r="D89" s="265" t="s">
        <v>802</v>
      </c>
      <c r="E89" s="193" t="s">
        <v>802</v>
      </c>
      <c r="F89" s="193" t="s">
        <v>802</v>
      </c>
      <c r="G89" s="193" t="s">
        <v>802</v>
      </c>
      <c r="H89" s="193" t="s">
        <v>802</v>
      </c>
    </row>
    <row r="90" spans="1:8" s="50" customFormat="1">
      <c r="A90" s="190" t="s">
        <v>249</v>
      </c>
      <c r="B90" s="217" t="s">
        <v>171</v>
      </c>
      <c r="C90" s="192" t="s">
        <v>789</v>
      </c>
      <c r="D90" s="265" t="s">
        <v>802</v>
      </c>
      <c r="E90" s="193" t="s">
        <v>802</v>
      </c>
      <c r="F90" s="193" t="s">
        <v>802</v>
      </c>
      <c r="G90" s="193" t="s">
        <v>802</v>
      </c>
      <c r="H90" s="193" t="s">
        <v>802</v>
      </c>
    </row>
    <row r="91" spans="1:8" s="50" customFormat="1">
      <c r="A91" s="190" t="s">
        <v>250</v>
      </c>
      <c r="B91" s="217" t="s">
        <v>173</v>
      </c>
      <c r="C91" s="192" t="s">
        <v>789</v>
      </c>
      <c r="D91" s="265" t="s">
        <v>802</v>
      </c>
      <c r="E91" s="193" t="s">
        <v>802</v>
      </c>
      <c r="F91" s="193" t="s">
        <v>802</v>
      </c>
      <c r="G91" s="193" t="s">
        <v>802</v>
      </c>
      <c r="H91" s="193" t="s">
        <v>802</v>
      </c>
    </row>
    <row r="92" spans="1:8" s="50" customFormat="1" ht="31.5">
      <c r="A92" s="190" t="s">
        <v>251</v>
      </c>
      <c r="B92" s="219" t="s">
        <v>175</v>
      </c>
      <c r="C92" s="192" t="s">
        <v>789</v>
      </c>
      <c r="D92" s="265" t="s">
        <v>802</v>
      </c>
      <c r="E92" s="193" t="s">
        <v>802</v>
      </c>
      <c r="F92" s="193" t="s">
        <v>802</v>
      </c>
      <c r="G92" s="193" t="s">
        <v>802</v>
      </c>
      <c r="H92" s="193" t="s">
        <v>802</v>
      </c>
    </row>
    <row r="93" spans="1:8" s="50" customFormat="1">
      <c r="A93" s="190" t="s">
        <v>252</v>
      </c>
      <c r="B93" s="194" t="s">
        <v>90</v>
      </c>
      <c r="C93" s="192" t="s">
        <v>789</v>
      </c>
      <c r="D93" s="265" t="s">
        <v>802</v>
      </c>
      <c r="E93" s="193" t="s">
        <v>802</v>
      </c>
      <c r="F93" s="193" t="s">
        <v>802</v>
      </c>
      <c r="G93" s="193" t="s">
        <v>802</v>
      </c>
      <c r="H93" s="193" t="s">
        <v>802</v>
      </c>
    </row>
    <row r="94" spans="1:8" s="50" customFormat="1">
      <c r="A94" s="190" t="s">
        <v>253</v>
      </c>
      <c r="B94" s="221" t="s">
        <v>91</v>
      </c>
      <c r="C94" s="192" t="s">
        <v>789</v>
      </c>
      <c r="D94" s="265" t="s">
        <v>802</v>
      </c>
      <c r="E94" s="193" t="s">
        <v>802</v>
      </c>
      <c r="F94" s="193" t="s">
        <v>802</v>
      </c>
      <c r="G94" s="193" t="s">
        <v>802</v>
      </c>
      <c r="H94" s="193" t="s">
        <v>802</v>
      </c>
    </row>
    <row r="95" spans="1:8" s="50" customFormat="1">
      <c r="A95" s="190" t="s">
        <v>254</v>
      </c>
      <c r="B95" s="217" t="s">
        <v>179</v>
      </c>
      <c r="C95" s="192" t="s">
        <v>789</v>
      </c>
      <c r="D95" s="265" t="s">
        <v>802</v>
      </c>
      <c r="E95" s="193" t="s">
        <v>802</v>
      </c>
      <c r="F95" s="193" t="s">
        <v>802</v>
      </c>
      <c r="G95" s="193" t="s">
        <v>802</v>
      </c>
      <c r="H95" s="193" t="s">
        <v>802</v>
      </c>
    </row>
    <row r="96" spans="1:8" s="50" customFormat="1">
      <c r="A96" s="222" t="s">
        <v>255</v>
      </c>
      <c r="B96" s="238" t="s">
        <v>256</v>
      </c>
      <c r="C96" s="239" t="s">
        <v>789</v>
      </c>
      <c r="D96" s="271">
        <f t="shared" ref="D96" si="13">D97-D103</f>
        <v>-3.7</v>
      </c>
      <c r="E96" s="184">
        <f>E97-E103</f>
        <v>-4.4000000000000004</v>
      </c>
      <c r="F96" s="206">
        <f t="shared" ref="F96" si="14">E96-D96</f>
        <v>-0.70000000000000018</v>
      </c>
      <c r="G96" s="220">
        <f t="shared" ref="G96" si="15">F96/D96%</f>
        <v>18.918918918918923</v>
      </c>
      <c r="H96" s="193" t="s">
        <v>802</v>
      </c>
    </row>
    <row r="97" spans="1:8" s="50" customFormat="1">
      <c r="A97" s="190" t="s">
        <v>25</v>
      </c>
      <c r="B97" s="219" t="s">
        <v>257</v>
      </c>
      <c r="C97" s="192" t="s">
        <v>789</v>
      </c>
      <c r="D97" s="265">
        <v>0</v>
      </c>
      <c r="E97" s="189">
        <v>0.8</v>
      </c>
      <c r="F97" s="206">
        <f t="shared" ref="F97" si="16">E97-D97</f>
        <v>0.8</v>
      </c>
      <c r="G97" s="193" t="s">
        <v>802</v>
      </c>
      <c r="H97" s="193" t="s">
        <v>802</v>
      </c>
    </row>
    <row r="98" spans="1:8" s="50" customFormat="1">
      <c r="A98" s="190" t="s">
        <v>258</v>
      </c>
      <c r="B98" s="194" t="s">
        <v>259</v>
      </c>
      <c r="C98" s="192" t="s">
        <v>789</v>
      </c>
      <c r="D98" s="265" t="s">
        <v>802</v>
      </c>
      <c r="E98" s="193" t="s">
        <v>802</v>
      </c>
      <c r="F98" s="193" t="s">
        <v>802</v>
      </c>
      <c r="G98" s="193" t="s">
        <v>802</v>
      </c>
      <c r="H98" s="193" t="s">
        <v>802</v>
      </c>
    </row>
    <row r="99" spans="1:8" s="50" customFormat="1">
      <c r="A99" s="190" t="s">
        <v>260</v>
      </c>
      <c r="B99" s="194" t="s">
        <v>261</v>
      </c>
      <c r="C99" s="192" t="s">
        <v>789</v>
      </c>
      <c r="D99" s="265" t="s">
        <v>802</v>
      </c>
      <c r="E99" s="193" t="s">
        <v>802</v>
      </c>
      <c r="F99" s="193" t="s">
        <v>802</v>
      </c>
      <c r="G99" s="193" t="s">
        <v>802</v>
      </c>
      <c r="H99" s="193" t="s">
        <v>802</v>
      </c>
    </row>
    <row r="100" spans="1:8" s="50" customFormat="1">
      <c r="A100" s="190" t="s">
        <v>262</v>
      </c>
      <c r="B100" s="194" t="s">
        <v>263</v>
      </c>
      <c r="C100" s="192" t="s">
        <v>789</v>
      </c>
      <c r="D100" s="265" t="s">
        <v>802</v>
      </c>
      <c r="E100" s="193" t="s">
        <v>802</v>
      </c>
      <c r="F100" s="193" t="s">
        <v>802</v>
      </c>
      <c r="G100" s="193" t="s">
        <v>802</v>
      </c>
      <c r="H100" s="193" t="s">
        <v>802</v>
      </c>
    </row>
    <row r="101" spans="1:8" s="50" customFormat="1">
      <c r="A101" s="190" t="s">
        <v>264</v>
      </c>
      <c r="B101" s="224" t="s">
        <v>265</v>
      </c>
      <c r="C101" s="192" t="s">
        <v>789</v>
      </c>
      <c r="D101" s="265" t="s">
        <v>802</v>
      </c>
      <c r="E101" s="200" t="s">
        <v>802</v>
      </c>
      <c r="F101" s="200" t="s">
        <v>802</v>
      </c>
      <c r="G101" s="200" t="s">
        <v>802</v>
      </c>
      <c r="H101" s="193" t="s">
        <v>802</v>
      </c>
    </row>
    <row r="102" spans="1:8" s="50" customFormat="1">
      <c r="A102" s="190" t="s">
        <v>266</v>
      </c>
      <c r="B102" s="221" t="s">
        <v>267</v>
      </c>
      <c r="C102" s="192" t="s">
        <v>789</v>
      </c>
      <c r="D102" s="265" t="s">
        <v>802</v>
      </c>
      <c r="E102" s="189">
        <v>0.8</v>
      </c>
      <c r="F102" s="240">
        <v>0.7</v>
      </c>
      <c r="G102" s="193" t="s">
        <v>802</v>
      </c>
      <c r="H102" s="193" t="s">
        <v>802</v>
      </c>
    </row>
    <row r="103" spans="1:8" s="50" customFormat="1">
      <c r="A103" s="190" t="s">
        <v>26</v>
      </c>
      <c r="B103" s="191" t="s">
        <v>224</v>
      </c>
      <c r="C103" s="192" t="s">
        <v>789</v>
      </c>
      <c r="D103" s="269">
        <v>3.7</v>
      </c>
      <c r="E103" s="189">
        <f>E104+E105+E108</f>
        <v>5.2</v>
      </c>
      <c r="F103" s="206">
        <f t="shared" ref="F103:F105" si="17">E103-D103</f>
        <v>1.5</v>
      </c>
      <c r="G103" s="220">
        <f t="shared" ref="G103:G104" si="18">F103/D103%</f>
        <v>40.540540540540533</v>
      </c>
      <c r="H103" s="193" t="s">
        <v>802</v>
      </c>
    </row>
    <row r="104" spans="1:8" s="50" customFormat="1">
      <c r="A104" s="190" t="s">
        <v>268</v>
      </c>
      <c r="B104" s="221" t="s">
        <v>269</v>
      </c>
      <c r="C104" s="192" t="s">
        <v>789</v>
      </c>
      <c r="D104" s="263">
        <v>3.5</v>
      </c>
      <c r="E104" s="189">
        <v>3.6</v>
      </c>
      <c r="F104" s="206">
        <f t="shared" si="17"/>
        <v>0.10000000000000009</v>
      </c>
      <c r="G104" s="220">
        <f t="shared" si="18"/>
        <v>2.8571428571428594</v>
      </c>
      <c r="H104" s="193" t="s">
        <v>802</v>
      </c>
    </row>
    <row r="105" spans="1:8" s="50" customFormat="1">
      <c r="A105" s="190" t="s">
        <v>270</v>
      </c>
      <c r="B105" s="221" t="s">
        <v>271</v>
      </c>
      <c r="C105" s="192" t="s">
        <v>789</v>
      </c>
      <c r="D105" s="263">
        <v>0</v>
      </c>
      <c r="E105" s="189">
        <v>0</v>
      </c>
      <c r="F105" s="206">
        <f t="shared" si="17"/>
        <v>0</v>
      </c>
      <c r="G105" s="193" t="s">
        <v>802</v>
      </c>
      <c r="H105" s="193" t="s">
        <v>802</v>
      </c>
    </row>
    <row r="106" spans="1:8" s="50" customFormat="1">
      <c r="A106" s="190" t="s">
        <v>272</v>
      </c>
      <c r="B106" s="221" t="s">
        <v>273</v>
      </c>
      <c r="C106" s="192" t="s">
        <v>789</v>
      </c>
      <c r="D106" s="265" t="s">
        <v>802</v>
      </c>
      <c r="E106" s="193" t="s">
        <v>802</v>
      </c>
      <c r="F106" s="193" t="s">
        <v>802</v>
      </c>
      <c r="G106" s="193" t="s">
        <v>802</v>
      </c>
      <c r="H106" s="193" t="s">
        <v>802</v>
      </c>
    </row>
    <row r="107" spans="1:8" s="50" customFormat="1">
      <c r="A107" s="190" t="s">
        <v>274</v>
      </c>
      <c r="B107" s="224" t="s">
        <v>275</v>
      </c>
      <c r="C107" s="192" t="s">
        <v>789</v>
      </c>
      <c r="D107" s="265" t="s">
        <v>802</v>
      </c>
      <c r="E107" s="193" t="s">
        <v>802</v>
      </c>
      <c r="F107" s="193" t="s">
        <v>802</v>
      </c>
      <c r="G107" s="193" t="s">
        <v>802</v>
      </c>
      <c r="H107" s="193" t="s">
        <v>802</v>
      </c>
    </row>
    <row r="108" spans="1:8" s="50" customFormat="1" ht="30">
      <c r="A108" s="190" t="s">
        <v>276</v>
      </c>
      <c r="B108" s="221" t="s">
        <v>277</v>
      </c>
      <c r="C108" s="192" t="s">
        <v>789</v>
      </c>
      <c r="D108" s="263">
        <v>0.2</v>
      </c>
      <c r="E108" s="189">
        <v>1.6</v>
      </c>
      <c r="F108" s="206">
        <f t="shared" ref="F108:F109" si="19">E108-D108</f>
        <v>1.4000000000000001</v>
      </c>
      <c r="G108" s="220">
        <f t="shared" ref="G108:G109" si="20">F108/D108%</f>
        <v>700</v>
      </c>
      <c r="H108" s="241" t="s">
        <v>813</v>
      </c>
    </row>
    <row r="109" spans="1:8" s="50" customFormat="1">
      <c r="A109" s="222" t="s">
        <v>278</v>
      </c>
      <c r="B109" s="238" t="s">
        <v>279</v>
      </c>
      <c r="C109" s="239" t="s">
        <v>789</v>
      </c>
      <c r="D109" s="266">
        <f t="shared" ref="D109" si="21">D81+D96</f>
        <v>5.5550000000000095</v>
      </c>
      <c r="E109" s="305">
        <f>E81+E96</f>
        <v>6.8099999999999934</v>
      </c>
      <c r="F109" s="206">
        <f t="shared" si="19"/>
        <v>1.2549999999999839</v>
      </c>
      <c r="G109" s="220">
        <f t="shared" si="20"/>
        <v>22.592259225922266</v>
      </c>
      <c r="H109" s="193" t="s">
        <v>802</v>
      </c>
    </row>
    <row r="110" spans="1:8" s="50" customFormat="1" ht="31.5">
      <c r="A110" s="190" t="s">
        <v>27</v>
      </c>
      <c r="B110" s="219" t="s">
        <v>280</v>
      </c>
      <c r="C110" s="192" t="s">
        <v>789</v>
      </c>
      <c r="D110" s="265" t="s">
        <v>802</v>
      </c>
      <c r="E110" s="193" t="s">
        <v>802</v>
      </c>
      <c r="F110" s="193" t="s">
        <v>802</v>
      </c>
      <c r="G110" s="193" t="s">
        <v>802</v>
      </c>
      <c r="H110" s="193" t="s">
        <v>802</v>
      </c>
    </row>
    <row r="111" spans="1:8" s="50" customFormat="1" ht="31.5">
      <c r="A111" s="190" t="s">
        <v>281</v>
      </c>
      <c r="B111" s="194" t="s">
        <v>162</v>
      </c>
      <c r="C111" s="192" t="s">
        <v>789</v>
      </c>
      <c r="D111" s="265" t="s">
        <v>802</v>
      </c>
      <c r="E111" s="193" t="s">
        <v>802</v>
      </c>
      <c r="F111" s="193" t="s">
        <v>802</v>
      </c>
      <c r="G111" s="193" t="s">
        <v>802</v>
      </c>
      <c r="H111" s="193" t="s">
        <v>802</v>
      </c>
    </row>
    <row r="112" spans="1:8" s="50" customFormat="1" ht="31.5">
      <c r="A112" s="190" t="s">
        <v>282</v>
      </c>
      <c r="B112" s="194" t="s">
        <v>163</v>
      </c>
      <c r="C112" s="192" t="s">
        <v>789</v>
      </c>
      <c r="D112" s="265" t="s">
        <v>802</v>
      </c>
      <c r="E112" s="193" t="s">
        <v>802</v>
      </c>
      <c r="F112" s="193" t="s">
        <v>802</v>
      </c>
      <c r="G112" s="193" t="s">
        <v>802</v>
      </c>
      <c r="H112" s="193" t="s">
        <v>802</v>
      </c>
    </row>
    <row r="113" spans="1:8" s="50" customFormat="1" ht="31.5">
      <c r="A113" s="190" t="s">
        <v>283</v>
      </c>
      <c r="B113" s="194" t="s">
        <v>164</v>
      </c>
      <c r="C113" s="192" t="s">
        <v>789</v>
      </c>
      <c r="D113" s="265" t="s">
        <v>802</v>
      </c>
      <c r="E113" s="193" t="s">
        <v>802</v>
      </c>
      <c r="F113" s="193" t="s">
        <v>802</v>
      </c>
      <c r="G113" s="193" t="s">
        <v>802</v>
      </c>
      <c r="H113" s="193" t="s">
        <v>802</v>
      </c>
    </row>
    <row r="114" spans="1:8" s="50" customFormat="1">
      <c r="A114" s="190" t="s">
        <v>28</v>
      </c>
      <c r="B114" s="217" t="s">
        <v>165</v>
      </c>
      <c r="C114" s="192" t="s">
        <v>789</v>
      </c>
      <c r="D114" s="265" t="s">
        <v>802</v>
      </c>
      <c r="E114" s="193" t="s">
        <v>802</v>
      </c>
      <c r="F114" s="193" t="s">
        <v>802</v>
      </c>
      <c r="G114" s="193" t="s">
        <v>802</v>
      </c>
      <c r="H114" s="193" t="s">
        <v>802</v>
      </c>
    </row>
    <row r="115" spans="1:8" s="50" customFormat="1">
      <c r="A115" s="190" t="s">
        <v>29</v>
      </c>
      <c r="B115" s="217" t="s">
        <v>166</v>
      </c>
      <c r="C115" s="192" t="s">
        <v>789</v>
      </c>
      <c r="D115" s="265" t="s">
        <v>802</v>
      </c>
      <c r="E115" s="193" t="s">
        <v>802</v>
      </c>
      <c r="F115" s="193" t="s">
        <v>802</v>
      </c>
      <c r="G115" s="193" t="s">
        <v>802</v>
      </c>
      <c r="H115" s="193" t="s">
        <v>802</v>
      </c>
    </row>
    <row r="116" spans="1:8" s="50" customFormat="1">
      <c r="A116" s="190" t="s">
        <v>30</v>
      </c>
      <c r="B116" s="217" t="s">
        <v>167</v>
      </c>
      <c r="C116" s="192" t="s">
        <v>789</v>
      </c>
      <c r="D116" s="265" t="s">
        <v>802</v>
      </c>
      <c r="E116" s="193" t="s">
        <v>802</v>
      </c>
      <c r="F116" s="193" t="s">
        <v>802</v>
      </c>
      <c r="G116" s="193" t="s">
        <v>802</v>
      </c>
      <c r="H116" s="193" t="s">
        <v>802</v>
      </c>
    </row>
    <row r="117" spans="1:8" s="50" customFormat="1">
      <c r="A117" s="190" t="s">
        <v>284</v>
      </c>
      <c r="B117" s="217" t="s">
        <v>169</v>
      </c>
      <c r="C117" s="192" t="s">
        <v>789</v>
      </c>
      <c r="D117" s="265" t="s">
        <v>802</v>
      </c>
      <c r="E117" s="193" t="s">
        <v>802</v>
      </c>
      <c r="F117" s="193" t="s">
        <v>802</v>
      </c>
      <c r="G117" s="193" t="s">
        <v>802</v>
      </c>
      <c r="H117" s="193" t="s">
        <v>802</v>
      </c>
    </row>
    <row r="118" spans="1:8" s="50" customFormat="1">
      <c r="A118" s="190" t="s">
        <v>285</v>
      </c>
      <c r="B118" s="217" t="s">
        <v>171</v>
      </c>
      <c r="C118" s="192" t="s">
        <v>789</v>
      </c>
      <c r="D118" s="265" t="s">
        <v>802</v>
      </c>
      <c r="E118" s="193" t="s">
        <v>802</v>
      </c>
      <c r="F118" s="193" t="s">
        <v>802</v>
      </c>
      <c r="G118" s="193" t="s">
        <v>802</v>
      </c>
      <c r="H118" s="193" t="s">
        <v>802</v>
      </c>
    </row>
    <row r="119" spans="1:8" s="50" customFormat="1">
      <c r="A119" s="190" t="s">
        <v>286</v>
      </c>
      <c r="B119" s="217" t="s">
        <v>173</v>
      </c>
      <c r="C119" s="192" t="s">
        <v>789</v>
      </c>
      <c r="D119" s="265" t="s">
        <v>802</v>
      </c>
      <c r="E119" s="193" t="s">
        <v>802</v>
      </c>
      <c r="F119" s="193" t="s">
        <v>802</v>
      </c>
      <c r="G119" s="193" t="s">
        <v>802</v>
      </c>
      <c r="H119" s="193" t="s">
        <v>802</v>
      </c>
    </row>
    <row r="120" spans="1:8" s="50" customFormat="1" ht="31.5">
      <c r="A120" s="190" t="s">
        <v>287</v>
      </c>
      <c r="B120" s="219" t="s">
        <v>175</v>
      </c>
      <c r="C120" s="192" t="s">
        <v>789</v>
      </c>
      <c r="D120" s="265" t="s">
        <v>802</v>
      </c>
      <c r="E120" s="193" t="s">
        <v>802</v>
      </c>
      <c r="F120" s="193" t="s">
        <v>802</v>
      </c>
      <c r="G120" s="193" t="s">
        <v>802</v>
      </c>
      <c r="H120" s="193" t="s">
        <v>802</v>
      </c>
    </row>
    <row r="121" spans="1:8" s="50" customFormat="1">
      <c r="A121" s="190" t="s">
        <v>288</v>
      </c>
      <c r="B121" s="221" t="s">
        <v>90</v>
      </c>
      <c r="C121" s="192" t="s">
        <v>789</v>
      </c>
      <c r="D121" s="265" t="s">
        <v>802</v>
      </c>
      <c r="E121" s="193" t="s">
        <v>802</v>
      </c>
      <c r="F121" s="193" t="s">
        <v>802</v>
      </c>
      <c r="G121" s="193" t="s">
        <v>802</v>
      </c>
      <c r="H121" s="193" t="s">
        <v>802</v>
      </c>
    </row>
    <row r="122" spans="1:8" s="50" customFormat="1">
      <c r="A122" s="190" t="s">
        <v>289</v>
      </c>
      <c r="B122" s="221" t="s">
        <v>91</v>
      </c>
      <c r="C122" s="192" t="s">
        <v>789</v>
      </c>
      <c r="D122" s="265" t="s">
        <v>802</v>
      </c>
      <c r="E122" s="200" t="s">
        <v>802</v>
      </c>
      <c r="F122" s="200" t="s">
        <v>802</v>
      </c>
      <c r="G122" s="200" t="s">
        <v>802</v>
      </c>
      <c r="H122" s="193" t="s">
        <v>802</v>
      </c>
    </row>
    <row r="123" spans="1:8" s="50" customFormat="1">
      <c r="A123" s="190" t="s">
        <v>290</v>
      </c>
      <c r="B123" s="217" t="s">
        <v>179</v>
      </c>
      <c r="C123" s="242" t="s">
        <v>789</v>
      </c>
      <c r="D123" s="265" t="s">
        <v>802</v>
      </c>
      <c r="E123" s="193" t="s">
        <v>802</v>
      </c>
      <c r="F123" s="193" t="s">
        <v>802</v>
      </c>
      <c r="G123" s="193" t="s">
        <v>802</v>
      </c>
      <c r="H123" s="193" t="s">
        <v>802</v>
      </c>
    </row>
    <row r="124" spans="1:8" s="50" customFormat="1">
      <c r="A124" s="222" t="s">
        <v>291</v>
      </c>
      <c r="B124" s="238" t="s">
        <v>292</v>
      </c>
      <c r="C124" s="243" t="s">
        <v>789</v>
      </c>
      <c r="D124" s="325">
        <f t="shared" ref="D124" si="22">D130+D138</f>
        <v>1.79</v>
      </c>
      <c r="E124" s="331">
        <f>E130+E138</f>
        <v>2.1219999999999999</v>
      </c>
      <c r="F124" s="206">
        <f t="shared" ref="F124" si="23">E124-D124</f>
        <v>0.33199999999999985</v>
      </c>
      <c r="G124" s="220">
        <f t="shared" ref="G124" si="24">F124/D124%</f>
        <v>18.547486033519547</v>
      </c>
      <c r="H124" s="193" t="s">
        <v>802</v>
      </c>
    </row>
    <row r="125" spans="1:8" s="50" customFormat="1">
      <c r="A125" s="190" t="s">
        <v>31</v>
      </c>
      <c r="B125" s="217" t="s">
        <v>161</v>
      </c>
      <c r="C125" s="192" t="s">
        <v>789</v>
      </c>
      <c r="D125" s="265" t="s">
        <v>802</v>
      </c>
      <c r="E125" s="193" t="s">
        <v>802</v>
      </c>
      <c r="F125" s="193" t="s">
        <v>802</v>
      </c>
      <c r="G125" s="193" t="s">
        <v>802</v>
      </c>
      <c r="H125" s="193" t="s">
        <v>802</v>
      </c>
    </row>
    <row r="126" spans="1:8" s="50" customFormat="1" ht="31.5">
      <c r="A126" s="190" t="s">
        <v>293</v>
      </c>
      <c r="B126" s="194" t="s">
        <v>162</v>
      </c>
      <c r="C126" s="192" t="s">
        <v>789</v>
      </c>
      <c r="D126" s="265" t="s">
        <v>802</v>
      </c>
      <c r="E126" s="193" t="s">
        <v>802</v>
      </c>
      <c r="F126" s="193" t="s">
        <v>802</v>
      </c>
      <c r="G126" s="193" t="s">
        <v>802</v>
      </c>
      <c r="H126" s="193" t="s">
        <v>802</v>
      </c>
    </row>
    <row r="127" spans="1:8" s="50" customFormat="1" ht="31.5">
      <c r="A127" s="190" t="s">
        <v>294</v>
      </c>
      <c r="B127" s="194" t="s">
        <v>163</v>
      </c>
      <c r="C127" s="192" t="s">
        <v>789</v>
      </c>
      <c r="D127" s="265" t="s">
        <v>802</v>
      </c>
      <c r="E127" s="193" t="s">
        <v>802</v>
      </c>
      <c r="F127" s="193" t="s">
        <v>802</v>
      </c>
      <c r="G127" s="193" t="s">
        <v>802</v>
      </c>
      <c r="H127" s="193" t="s">
        <v>802</v>
      </c>
    </row>
    <row r="128" spans="1:8" s="50" customFormat="1" ht="31.5">
      <c r="A128" s="190" t="s">
        <v>295</v>
      </c>
      <c r="B128" s="194" t="s">
        <v>164</v>
      </c>
      <c r="C128" s="192" t="s">
        <v>789</v>
      </c>
      <c r="D128" s="265" t="s">
        <v>802</v>
      </c>
      <c r="E128" s="193" t="s">
        <v>802</v>
      </c>
      <c r="F128" s="193" t="s">
        <v>802</v>
      </c>
      <c r="G128" s="193" t="s">
        <v>802</v>
      </c>
      <c r="H128" s="193" t="s">
        <v>802</v>
      </c>
    </row>
    <row r="129" spans="1:8" s="50" customFormat="1">
      <c r="A129" s="190" t="s">
        <v>32</v>
      </c>
      <c r="B129" s="191" t="s">
        <v>296</v>
      </c>
      <c r="C129" s="192" t="s">
        <v>789</v>
      </c>
      <c r="D129" s="265" t="s">
        <v>802</v>
      </c>
      <c r="E129" s="193" t="s">
        <v>802</v>
      </c>
      <c r="F129" s="193" t="s">
        <v>802</v>
      </c>
      <c r="G129" s="193" t="s">
        <v>802</v>
      </c>
      <c r="H129" s="193" t="s">
        <v>802</v>
      </c>
    </row>
    <row r="130" spans="1:8" s="50" customFormat="1">
      <c r="A130" s="190" t="s">
        <v>33</v>
      </c>
      <c r="B130" s="191" t="s">
        <v>297</v>
      </c>
      <c r="C130" s="192" t="s">
        <v>789</v>
      </c>
      <c r="D130" s="284">
        <v>0.99</v>
      </c>
      <c r="E130" s="283">
        <v>1.5</v>
      </c>
      <c r="F130" s="206">
        <f>E130-D130</f>
        <v>0.51</v>
      </c>
      <c r="G130" s="220">
        <f>F130/D130%</f>
        <v>51.515151515151523</v>
      </c>
      <c r="H130" s="193" t="s">
        <v>802</v>
      </c>
    </row>
    <row r="131" spans="1:8" s="50" customFormat="1">
      <c r="A131" s="190" t="s">
        <v>34</v>
      </c>
      <c r="B131" s="191" t="s">
        <v>298</v>
      </c>
      <c r="C131" s="192" t="s">
        <v>789</v>
      </c>
      <c r="D131" s="265" t="s">
        <v>802</v>
      </c>
      <c r="E131" s="193" t="s">
        <v>802</v>
      </c>
      <c r="F131" s="193" t="s">
        <v>802</v>
      </c>
      <c r="G131" s="193" t="s">
        <v>802</v>
      </c>
      <c r="H131" s="193" t="s">
        <v>802</v>
      </c>
    </row>
    <row r="132" spans="1:8" s="50" customFormat="1">
      <c r="A132" s="190" t="s">
        <v>299</v>
      </c>
      <c r="B132" s="191" t="s">
        <v>300</v>
      </c>
      <c r="C132" s="192" t="s">
        <v>789</v>
      </c>
      <c r="D132" s="265" t="s">
        <v>802</v>
      </c>
      <c r="E132" s="193" t="s">
        <v>802</v>
      </c>
      <c r="F132" s="193" t="s">
        <v>802</v>
      </c>
      <c r="G132" s="193" t="s">
        <v>802</v>
      </c>
      <c r="H132" s="193" t="s">
        <v>802</v>
      </c>
    </row>
    <row r="133" spans="1:8" s="50" customFormat="1">
      <c r="A133" s="190" t="s">
        <v>301</v>
      </c>
      <c r="B133" s="191" t="s">
        <v>302</v>
      </c>
      <c r="C133" s="192" t="s">
        <v>789</v>
      </c>
      <c r="D133" s="265" t="s">
        <v>802</v>
      </c>
      <c r="E133" s="193" t="s">
        <v>802</v>
      </c>
      <c r="F133" s="193" t="s">
        <v>802</v>
      </c>
      <c r="G133" s="193" t="s">
        <v>802</v>
      </c>
      <c r="H133" s="193" t="s">
        <v>802</v>
      </c>
    </row>
    <row r="134" spans="1:8" s="50" customFormat="1">
      <c r="A134" s="190" t="s">
        <v>303</v>
      </c>
      <c r="B134" s="191" t="s">
        <v>304</v>
      </c>
      <c r="C134" s="192" t="s">
        <v>789</v>
      </c>
      <c r="D134" s="265" t="s">
        <v>802</v>
      </c>
      <c r="E134" s="193" t="s">
        <v>802</v>
      </c>
      <c r="F134" s="193" t="s">
        <v>802</v>
      </c>
      <c r="G134" s="193" t="s">
        <v>802</v>
      </c>
      <c r="H134" s="193" t="s">
        <v>802</v>
      </c>
    </row>
    <row r="135" spans="1:8" s="50" customFormat="1" ht="31.5">
      <c r="A135" s="190" t="s">
        <v>305</v>
      </c>
      <c r="B135" s="191" t="s">
        <v>175</v>
      </c>
      <c r="C135" s="192" t="s">
        <v>789</v>
      </c>
      <c r="D135" s="265" t="s">
        <v>802</v>
      </c>
      <c r="E135" s="193" t="s">
        <v>802</v>
      </c>
      <c r="F135" s="193" t="s">
        <v>802</v>
      </c>
      <c r="G135" s="193" t="s">
        <v>802</v>
      </c>
      <c r="H135" s="193" t="s">
        <v>802</v>
      </c>
    </row>
    <row r="136" spans="1:8" s="50" customFormat="1">
      <c r="A136" s="190" t="s">
        <v>306</v>
      </c>
      <c r="B136" s="221" t="s">
        <v>307</v>
      </c>
      <c r="C136" s="192" t="s">
        <v>789</v>
      </c>
      <c r="D136" s="265" t="s">
        <v>802</v>
      </c>
      <c r="E136" s="193" t="s">
        <v>802</v>
      </c>
      <c r="F136" s="193" t="s">
        <v>802</v>
      </c>
      <c r="G136" s="193" t="s">
        <v>802</v>
      </c>
      <c r="H136" s="193" t="s">
        <v>802</v>
      </c>
    </row>
    <row r="137" spans="1:8" s="50" customFormat="1">
      <c r="A137" s="190" t="s">
        <v>308</v>
      </c>
      <c r="B137" s="221" t="s">
        <v>91</v>
      </c>
      <c r="C137" s="192" t="s">
        <v>789</v>
      </c>
      <c r="D137" s="265" t="s">
        <v>802</v>
      </c>
      <c r="E137" s="200" t="s">
        <v>802</v>
      </c>
      <c r="F137" s="200" t="s">
        <v>802</v>
      </c>
      <c r="G137" s="200" t="s">
        <v>802</v>
      </c>
      <c r="H137" s="193" t="s">
        <v>802</v>
      </c>
    </row>
    <row r="138" spans="1:8" s="50" customFormat="1">
      <c r="A138" s="190" t="s">
        <v>309</v>
      </c>
      <c r="B138" s="191" t="s">
        <v>310</v>
      </c>
      <c r="C138" s="242" t="s">
        <v>789</v>
      </c>
      <c r="D138" s="284">
        <v>0.8</v>
      </c>
      <c r="E138" s="283">
        <v>0.622</v>
      </c>
      <c r="F138" s="206">
        <f t="shared" ref="F138:F139" si="25">E138-D138</f>
        <v>-0.17800000000000005</v>
      </c>
      <c r="G138" s="220">
        <f t="shared" ref="G138:G139" si="26">F138/D138%</f>
        <v>-22.250000000000007</v>
      </c>
      <c r="H138" s="193" t="s">
        <v>802</v>
      </c>
    </row>
    <row r="139" spans="1:8" s="50" customFormat="1">
      <c r="A139" s="222" t="s">
        <v>311</v>
      </c>
      <c r="B139" s="238" t="s">
        <v>312</v>
      </c>
      <c r="C139" s="243" t="s">
        <v>789</v>
      </c>
      <c r="D139" s="266">
        <f t="shared" ref="D139" si="27">D109-D124</f>
        <v>3.7650000000000095</v>
      </c>
      <c r="E139" s="305">
        <f>E109-E124</f>
        <v>4.6879999999999935</v>
      </c>
      <c r="F139" s="206">
        <f t="shared" si="25"/>
        <v>0.92299999999998406</v>
      </c>
      <c r="G139" s="220">
        <f t="shared" si="26"/>
        <v>24.515272244355426</v>
      </c>
      <c r="H139" s="193" t="s">
        <v>802</v>
      </c>
    </row>
    <row r="140" spans="1:8" s="50" customFormat="1">
      <c r="A140" s="190" t="s">
        <v>35</v>
      </c>
      <c r="B140" s="217" t="s">
        <v>161</v>
      </c>
      <c r="C140" s="192" t="s">
        <v>789</v>
      </c>
      <c r="D140" s="265" t="s">
        <v>802</v>
      </c>
      <c r="E140" s="193" t="s">
        <v>802</v>
      </c>
      <c r="F140" s="193" t="s">
        <v>802</v>
      </c>
      <c r="G140" s="193" t="s">
        <v>802</v>
      </c>
      <c r="H140" s="193" t="s">
        <v>802</v>
      </c>
    </row>
    <row r="141" spans="1:8" s="50" customFormat="1" ht="31.5">
      <c r="A141" s="190" t="s">
        <v>313</v>
      </c>
      <c r="B141" s="194" t="s">
        <v>162</v>
      </c>
      <c r="C141" s="192" t="s">
        <v>789</v>
      </c>
      <c r="D141" s="265" t="s">
        <v>802</v>
      </c>
      <c r="E141" s="193" t="s">
        <v>802</v>
      </c>
      <c r="F141" s="193" t="s">
        <v>802</v>
      </c>
      <c r="G141" s="193" t="s">
        <v>802</v>
      </c>
      <c r="H141" s="193" t="s">
        <v>802</v>
      </c>
    </row>
    <row r="142" spans="1:8" s="50" customFormat="1" ht="31.5">
      <c r="A142" s="190" t="s">
        <v>314</v>
      </c>
      <c r="B142" s="194" t="s">
        <v>163</v>
      </c>
      <c r="C142" s="192" t="s">
        <v>789</v>
      </c>
      <c r="D142" s="265" t="s">
        <v>802</v>
      </c>
      <c r="E142" s="193" t="s">
        <v>802</v>
      </c>
      <c r="F142" s="193" t="s">
        <v>802</v>
      </c>
      <c r="G142" s="193" t="s">
        <v>802</v>
      </c>
      <c r="H142" s="193" t="s">
        <v>802</v>
      </c>
    </row>
    <row r="143" spans="1:8" s="50" customFormat="1" ht="31.5">
      <c r="A143" s="190" t="s">
        <v>315</v>
      </c>
      <c r="B143" s="194" t="s">
        <v>164</v>
      </c>
      <c r="C143" s="192" t="s">
        <v>789</v>
      </c>
      <c r="D143" s="265" t="s">
        <v>802</v>
      </c>
      <c r="E143" s="193" t="s">
        <v>802</v>
      </c>
      <c r="F143" s="193" t="s">
        <v>802</v>
      </c>
      <c r="G143" s="193" t="s">
        <v>802</v>
      </c>
      <c r="H143" s="193" t="s">
        <v>802</v>
      </c>
    </row>
    <row r="144" spans="1:8" s="50" customFormat="1">
      <c r="A144" s="190" t="s">
        <v>36</v>
      </c>
      <c r="B144" s="217" t="s">
        <v>165</v>
      </c>
      <c r="C144" s="192" t="s">
        <v>789</v>
      </c>
      <c r="D144" s="265" t="s">
        <v>802</v>
      </c>
      <c r="E144" s="200" t="s">
        <v>802</v>
      </c>
      <c r="F144" s="200" t="s">
        <v>802</v>
      </c>
      <c r="G144" s="200" t="s">
        <v>802</v>
      </c>
      <c r="H144" s="193" t="s">
        <v>802</v>
      </c>
    </row>
    <row r="145" spans="1:8" s="50" customFormat="1">
      <c r="A145" s="190" t="s">
        <v>37</v>
      </c>
      <c r="B145" s="217" t="s">
        <v>166</v>
      </c>
      <c r="C145" s="242" t="s">
        <v>789</v>
      </c>
      <c r="D145" s="322">
        <v>11.89</v>
      </c>
      <c r="E145" s="283">
        <v>4.7</v>
      </c>
      <c r="F145" s="206">
        <f>E145-D145</f>
        <v>-7.19</v>
      </c>
      <c r="G145" s="193" t="s">
        <v>802</v>
      </c>
      <c r="H145" s="193" t="s">
        <v>802</v>
      </c>
    </row>
    <row r="146" spans="1:8" s="50" customFormat="1">
      <c r="A146" s="190" t="s">
        <v>38</v>
      </c>
      <c r="B146" s="217" t="s">
        <v>167</v>
      </c>
      <c r="C146" s="242" t="s">
        <v>789</v>
      </c>
      <c r="D146" s="265" t="s">
        <v>802</v>
      </c>
      <c r="E146" s="193" t="s">
        <v>802</v>
      </c>
      <c r="F146" s="193" t="s">
        <v>802</v>
      </c>
      <c r="G146" s="193" t="s">
        <v>802</v>
      </c>
      <c r="H146" s="193" t="s">
        <v>802</v>
      </c>
    </row>
    <row r="147" spans="1:8" s="50" customFormat="1">
      <c r="A147" s="190" t="s">
        <v>316</v>
      </c>
      <c r="B147" s="219" t="s">
        <v>169</v>
      </c>
      <c r="C147" s="192" t="s">
        <v>789</v>
      </c>
      <c r="D147" s="322">
        <v>-4.5</v>
      </c>
      <c r="E147" s="323">
        <v>-0.19</v>
      </c>
      <c r="F147" s="206">
        <f>E147-D147</f>
        <v>4.3099999999999996</v>
      </c>
      <c r="G147" s="227" t="s">
        <v>802</v>
      </c>
      <c r="H147" s="193" t="s">
        <v>802</v>
      </c>
    </row>
    <row r="148" spans="1:8" s="50" customFormat="1">
      <c r="A148" s="190" t="s">
        <v>317</v>
      </c>
      <c r="B148" s="217" t="s">
        <v>171</v>
      </c>
      <c r="C148" s="192" t="s">
        <v>789</v>
      </c>
      <c r="D148" s="265" t="s">
        <v>802</v>
      </c>
      <c r="E148" s="193" t="s">
        <v>802</v>
      </c>
      <c r="F148" s="193" t="s">
        <v>802</v>
      </c>
      <c r="G148" s="193" t="s">
        <v>802</v>
      </c>
      <c r="H148" s="193" t="s">
        <v>802</v>
      </c>
    </row>
    <row r="149" spans="1:8" s="50" customFormat="1">
      <c r="A149" s="190" t="s">
        <v>318</v>
      </c>
      <c r="B149" s="217" t="s">
        <v>173</v>
      </c>
      <c r="C149" s="192" t="s">
        <v>789</v>
      </c>
      <c r="D149" s="265" t="s">
        <v>802</v>
      </c>
      <c r="E149" s="193" t="s">
        <v>802</v>
      </c>
      <c r="F149" s="193" t="s">
        <v>802</v>
      </c>
      <c r="G149" s="193" t="s">
        <v>802</v>
      </c>
      <c r="H149" s="193" t="s">
        <v>802</v>
      </c>
    </row>
    <row r="150" spans="1:8" s="50" customFormat="1" ht="31.5">
      <c r="A150" s="190" t="s">
        <v>319</v>
      </c>
      <c r="B150" s="219" t="s">
        <v>175</v>
      </c>
      <c r="C150" s="192" t="s">
        <v>789</v>
      </c>
      <c r="D150" s="265" t="s">
        <v>802</v>
      </c>
      <c r="E150" s="193" t="s">
        <v>802</v>
      </c>
      <c r="F150" s="193" t="s">
        <v>802</v>
      </c>
      <c r="G150" s="193" t="s">
        <v>802</v>
      </c>
      <c r="H150" s="193" t="s">
        <v>802</v>
      </c>
    </row>
    <row r="151" spans="1:8" s="50" customFormat="1">
      <c r="A151" s="190" t="s">
        <v>320</v>
      </c>
      <c r="B151" s="221" t="s">
        <v>90</v>
      </c>
      <c r="C151" s="192" t="s">
        <v>789</v>
      </c>
      <c r="D151" s="265" t="s">
        <v>802</v>
      </c>
      <c r="E151" s="193" t="s">
        <v>802</v>
      </c>
      <c r="F151" s="193" t="s">
        <v>802</v>
      </c>
      <c r="G151" s="193" t="s">
        <v>802</v>
      </c>
      <c r="H151" s="193" t="s">
        <v>802</v>
      </c>
    </row>
    <row r="152" spans="1:8" s="50" customFormat="1">
      <c r="A152" s="190" t="s">
        <v>321</v>
      </c>
      <c r="B152" s="221" t="s">
        <v>91</v>
      </c>
      <c r="C152" s="192" t="s">
        <v>789</v>
      </c>
      <c r="D152" s="265" t="s">
        <v>802</v>
      </c>
      <c r="E152" s="200" t="s">
        <v>802</v>
      </c>
      <c r="F152" s="200" t="s">
        <v>802</v>
      </c>
      <c r="G152" s="200" t="s">
        <v>802</v>
      </c>
      <c r="H152" s="193" t="s">
        <v>802</v>
      </c>
    </row>
    <row r="153" spans="1:8" s="50" customFormat="1">
      <c r="A153" s="190" t="s">
        <v>322</v>
      </c>
      <c r="B153" s="217" t="s">
        <v>179</v>
      </c>
      <c r="C153" s="242" t="s">
        <v>789</v>
      </c>
      <c r="D153" s="284">
        <v>-5.31</v>
      </c>
      <c r="E153" s="283">
        <v>-7.0000000000000007E-2</v>
      </c>
      <c r="F153" s="206">
        <f t="shared" ref="F153:F155" si="28">E153-D153</f>
        <v>5.2399999999999993</v>
      </c>
      <c r="G153" s="220">
        <f t="shared" ref="G153:G154" si="29">F153/D153%</f>
        <v>-98.681732580037661</v>
      </c>
      <c r="H153" s="193" t="s">
        <v>802</v>
      </c>
    </row>
    <row r="154" spans="1:8" s="50" customFormat="1">
      <c r="A154" s="222" t="s">
        <v>323</v>
      </c>
      <c r="B154" s="244" t="s">
        <v>324</v>
      </c>
      <c r="C154" s="242" t="s">
        <v>789</v>
      </c>
      <c r="D154" s="267">
        <f t="shared" ref="D154" si="30">D139</f>
        <v>3.7650000000000095</v>
      </c>
      <c r="E154" s="304">
        <f>E139</f>
        <v>4.6879999999999935</v>
      </c>
      <c r="F154" s="206">
        <f t="shared" si="28"/>
        <v>0.92299999999998406</v>
      </c>
      <c r="G154" s="220">
        <f t="shared" si="29"/>
        <v>24.515272244355426</v>
      </c>
      <c r="H154" s="193" t="s">
        <v>802</v>
      </c>
    </row>
    <row r="155" spans="1:8" s="50" customFormat="1">
      <c r="A155" s="190" t="s">
        <v>39</v>
      </c>
      <c r="B155" s="191" t="s">
        <v>325</v>
      </c>
      <c r="C155" s="242" t="s">
        <v>789</v>
      </c>
      <c r="D155" s="270">
        <v>2.6</v>
      </c>
      <c r="E155" s="189">
        <v>2.6</v>
      </c>
      <c r="F155" s="206">
        <f t="shared" si="28"/>
        <v>0</v>
      </c>
      <c r="G155" s="193" t="s">
        <v>802</v>
      </c>
      <c r="H155" s="193" t="s">
        <v>802</v>
      </c>
    </row>
    <row r="156" spans="1:8" s="50" customFormat="1">
      <c r="A156" s="190" t="s">
        <v>40</v>
      </c>
      <c r="B156" s="191" t="s">
        <v>326</v>
      </c>
      <c r="C156" s="242" t="s">
        <v>789</v>
      </c>
      <c r="D156" s="265" t="s">
        <v>802</v>
      </c>
      <c r="E156" s="193" t="s">
        <v>802</v>
      </c>
      <c r="F156" s="193" t="s">
        <v>802</v>
      </c>
      <c r="G156" s="193" t="s">
        <v>802</v>
      </c>
      <c r="H156" s="193" t="s">
        <v>802</v>
      </c>
    </row>
    <row r="157" spans="1:8" s="50" customFormat="1">
      <c r="A157" s="190" t="s">
        <v>41</v>
      </c>
      <c r="B157" s="191" t="s">
        <v>327</v>
      </c>
      <c r="C157" s="242" t="s">
        <v>789</v>
      </c>
      <c r="D157" s="272">
        <v>0</v>
      </c>
      <c r="E157" s="189">
        <v>0.4</v>
      </c>
      <c r="F157" s="206">
        <v>0.4</v>
      </c>
      <c r="G157" s="193" t="s">
        <v>802</v>
      </c>
      <c r="H157" s="193" t="s">
        <v>802</v>
      </c>
    </row>
    <row r="158" spans="1:8" s="50" customFormat="1" ht="16.5" thickBot="1">
      <c r="A158" s="233" t="s">
        <v>42</v>
      </c>
      <c r="B158" s="191" t="s">
        <v>328</v>
      </c>
      <c r="C158" s="235" t="s">
        <v>789</v>
      </c>
      <c r="D158" s="273">
        <v>0</v>
      </c>
      <c r="E158" s="306">
        <v>8.9</v>
      </c>
      <c r="F158" s="226">
        <f t="shared" ref="F158" si="31">E158-D158</f>
        <v>8.9</v>
      </c>
      <c r="G158" s="245" t="e">
        <f t="shared" ref="G158" si="32">F158/D158%</f>
        <v>#DIV/0!</v>
      </c>
      <c r="H158" s="193" t="s">
        <v>802</v>
      </c>
    </row>
    <row r="159" spans="1:8" s="50" customFormat="1" ht="16.5" thickBot="1">
      <c r="A159" s="211" t="s">
        <v>329</v>
      </c>
      <c r="B159" s="246" t="s">
        <v>232</v>
      </c>
      <c r="C159" s="232" t="s">
        <v>330</v>
      </c>
      <c r="D159" s="265" t="s">
        <v>802</v>
      </c>
      <c r="E159" s="247"/>
      <c r="F159" s="247"/>
      <c r="G159" s="247"/>
      <c r="H159" s="216"/>
    </row>
    <row r="160" spans="1:8" s="50" customFormat="1" ht="31.5">
      <c r="A160" s="190" t="s">
        <v>43</v>
      </c>
      <c r="B160" s="191" t="s">
        <v>331</v>
      </c>
      <c r="C160" s="242" t="s">
        <v>789</v>
      </c>
      <c r="D160" s="268">
        <f t="shared" ref="D160" si="33">D109+D105+D69</f>
        <v>11.655000000000008</v>
      </c>
      <c r="E160" s="182">
        <f>E109+E105+E69</f>
        <v>13.659999999999993</v>
      </c>
      <c r="F160" s="248">
        <f t="shared" ref="F160" si="34">E160-D160</f>
        <v>2.0049999999999848</v>
      </c>
      <c r="G160" s="249">
        <f t="shared" ref="G160" si="35">F160/D160%</f>
        <v>17.20291720291706</v>
      </c>
      <c r="H160" s="193" t="s">
        <v>802</v>
      </c>
    </row>
    <row r="161" spans="1:8" s="50" customFormat="1">
      <c r="A161" s="190" t="s">
        <v>44</v>
      </c>
      <c r="B161" s="191" t="s">
        <v>332</v>
      </c>
      <c r="C161" s="192" t="s">
        <v>789</v>
      </c>
      <c r="D161" s="265" t="s">
        <v>802</v>
      </c>
      <c r="E161" s="189" t="s">
        <v>802</v>
      </c>
      <c r="F161" s="193" t="s">
        <v>802</v>
      </c>
      <c r="G161" s="193" t="s">
        <v>802</v>
      </c>
      <c r="H161" s="193" t="s">
        <v>802</v>
      </c>
    </row>
    <row r="162" spans="1:8" s="50" customFormat="1">
      <c r="A162" s="190" t="s">
        <v>333</v>
      </c>
      <c r="B162" s="194" t="s">
        <v>334</v>
      </c>
      <c r="C162" s="192" t="s">
        <v>789</v>
      </c>
      <c r="D162" s="265" t="s">
        <v>802</v>
      </c>
      <c r="E162" s="189" t="s">
        <v>802</v>
      </c>
      <c r="F162" s="193" t="s">
        <v>802</v>
      </c>
      <c r="G162" s="193" t="s">
        <v>802</v>
      </c>
      <c r="H162" s="193" t="s">
        <v>802</v>
      </c>
    </row>
    <row r="163" spans="1:8" s="50" customFormat="1">
      <c r="A163" s="190" t="s">
        <v>45</v>
      </c>
      <c r="B163" s="191" t="s">
        <v>335</v>
      </c>
      <c r="C163" s="192" t="s">
        <v>789</v>
      </c>
      <c r="D163" s="265" t="s">
        <v>802</v>
      </c>
      <c r="E163" s="189" t="s">
        <v>802</v>
      </c>
      <c r="F163" s="193" t="s">
        <v>802</v>
      </c>
      <c r="G163" s="193" t="s">
        <v>802</v>
      </c>
      <c r="H163" s="193" t="s">
        <v>802</v>
      </c>
    </row>
    <row r="164" spans="1:8" s="50" customFormat="1">
      <c r="A164" s="195" t="s">
        <v>336</v>
      </c>
      <c r="B164" s="194" t="s">
        <v>337</v>
      </c>
      <c r="C164" s="192" t="s">
        <v>789</v>
      </c>
      <c r="D164" s="265" t="s">
        <v>802</v>
      </c>
      <c r="E164" s="196" t="s">
        <v>802</v>
      </c>
      <c r="F164" s="193" t="s">
        <v>802</v>
      </c>
      <c r="G164" s="193" t="s">
        <v>802</v>
      </c>
      <c r="H164" s="193" t="s">
        <v>802</v>
      </c>
    </row>
    <row r="165" spans="1:8" s="50" customFormat="1" ht="32.25" thickBot="1">
      <c r="A165" s="195" t="s">
        <v>46</v>
      </c>
      <c r="B165" s="197" t="s">
        <v>338</v>
      </c>
      <c r="C165" s="198" t="s">
        <v>330</v>
      </c>
      <c r="D165" s="265" t="s">
        <v>802</v>
      </c>
      <c r="E165" s="199" t="s">
        <v>802</v>
      </c>
      <c r="F165" s="200" t="s">
        <v>802</v>
      </c>
      <c r="G165" s="200" t="s">
        <v>802</v>
      </c>
      <c r="H165" s="200" t="s">
        <v>802</v>
      </c>
    </row>
    <row r="166" spans="1:8" s="50" customFormat="1" ht="18.75">
      <c r="A166" s="452" t="s">
        <v>339</v>
      </c>
      <c r="B166" s="453"/>
      <c r="C166" s="453"/>
      <c r="D166" s="453"/>
      <c r="E166" s="453"/>
      <c r="F166" s="453"/>
      <c r="G166" s="453"/>
      <c r="H166" s="454"/>
    </row>
    <row r="167" spans="1:8" s="50" customFormat="1">
      <c r="A167" s="201" t="s">
        <v>340</v>
      </c>
      <c r="B167" s="202" t="s">
        <v>341</v>
      </c>
      <c r="C167" s="188" t="s">
        <v>789</v>
      </c>
      <c r="D167" s="270">
        <v>125</v>
      </c>
      <c r="E167" s="283">
        <v>126.1</v>
      </c>
      <c r="F167" s="185">
        <f>E167-D167</f>
        <v>1.0999999999999943</v>
      </c>
      <c r="G167" s="186">
        <f>F167/D167%</f>
        <v>0.87999999999999545</v>
      </c>
      <c r="H167" s="188" t="s">
        <v>802</v>
      </c>
    </row>
    <row r="168" spans="1:8" s="50" customFormat="1">
      <c r="A168" s="201" t="s">
        <v>47</v>
      </c>
      <c r="B168" s="203" t="s">
        <v>161</v>
      </c>
      <c r="C168" s="188" t="s">
        <v>789</v>
      </c>
      <c r="D168" s="263" t="s">
        <v>802</v>
      </c>
      <c r="E168" s="193" t="s">
        <v>802</v>
      </c>
      <c r="F168" s="188" t="s">
        <v>802</v>
      </c>
      <c r="G168" s="188" t="s">
        <v>802</v>
      </c>
      <c r="H168" s="188" t="s">
        <v>802</v>
      </c>
    </row>
    <row r="169" spans="1:8" s="50" customFormat="1" ht="30">
      <c r="A169" s="201" t="s">
        <v>342</v>
      </c>
      <c r="B169" s="204" t="s">
        <v>162</v>
      </c>
      <c r="C169" s="188" t="s">
        <v>789</v>
      </c>
      <c r="D169" s="263" t="s">
        <v>802</v>
      </c>
      <c r="E169" s="193" t="s">
        <v>802</v>
      </c>
      <c r="F169" s="188" t="s">
        <v>802</v>
      </c>
      <c r="G169" s="188" t="s">
        <v>802</v>
      </c>
      <c r="H169" s="188" t="s">
        <v>802</v>
      </c>
    </row>
    <row r="170" spans="1:8" s="50" customFormat="1" ht="30">
      <c r="A170" s="201" t="s">
        <v>343</v>
      </c>
      <c r="B170" s="204" t="s">
        <v>163</v>
      </c>
      <c r="C170" s="188" t="s">
        <v>789</v>
      </c>
      <c r="D170" s="263" t="s">
        <v>802</v>
      </c>
      <c r="E170" s="193" t="s">
        <v>802</v>
      </c>
      <c r="F170" s="188" t="s">
        <v>802</v>
      </c>
      <c r="G170" s="188" t="s">
        <v>802</v>
      </c>
      <c r="H170" s="188" t="s">
        <v>802</v>
      </c>
    </row>
    <row r="171" spans="1:8" s="50" customFormat="1" ht="30">
      <c r="A171" s="201" t="s">
        <v>344</v>
      </c>
      <c r="B171" s="204" t="s">
        <v>164</v>
      </c>
      <c r="C171" s="188" t="s">
        <v>789</v>
      </c>
      <c r="D171" s="263" t="s">
        <v>802</v>
      </c>
      <c r="E171" s="193" t="s">
        <v>802</v>
      </c>
      <c r="F171" s="188" t="s">
        <v>802</v>
      </c>
      <c r="G171" s="188" t="s">
        <v>802</v>
      </c>
      <c r="H171" s="188" t="s">
        <v>802</v>
      </c>
    </row>
    <row r="172" spans="1:8" s="50" customFormat="1">
      <c r="A172" s="201" t="s">
        <v>48</v>
      </c>
      <c r="B172" s="203" t="s">
        <v>165</v>
      </c>
      <c r="C172" s="188" t="s">
        <v>789</v>
      </c>
      <c r="D172" s="263" t="s">
        <v>802</v>
      </c>
      <c r="E172" s="193" t="s">
        <v>802</v>
      </c>
      <c r="F172" s="188" t="s">
        <v>802</v>
      </c>
      <c r="G172" s="188" t="s">
        <v>802</v>
      </c>
      <c r="H172" s="188" t="s">
        <v>802</v>
      </c>
    </row>
    <row r="173" spans="1:8" s="50" customFormat="1">
      <c r="A173" s="201" t="s">
        <v>49</v>
      </c>
      <c r="B173" s="203" t="s">
        <v>166</v>
      </c>
      <c r="C173" s="188" t="s">
        <v>789</v>
      </c>
      <c r="D173" s="263">
        <v>113</v>
      </c>
      <c r="E173" s="283">
        <v>113.21</v>
      </c>
      <c r="F173" s="185">
        <f>E173-D173</f>
        <v>0.20999999999999375</v>
      </c>
      <c r="G173" s="186">
        <f>F173/D173%</f>
        <v>0.18584070796459626</v>
      </c>
      <c r="H173" s="188" t="s">
        <v>802</v>
      </c>
    </row>
    <row r="174" spans="1:8" s="50" customFormat="1">
      <c r="A174" s="201" t="s">
        <v>50</v>
      </c>
      <c r="B174" s="203" t="s">
        <v>167</v>
      </c>
      <c r="C174" s="188" t="s">
        <v>789</v>
      </c>
      <c r="D174" s="263" t="s">
        <v>802</v>
      </c>
      <c r="E174" s="188" t="s">
        <v>802</v>
      </c>
      <c r="F174" s="188" t="s">
        <v>802</v>
      </c>
      <c r="G174" s="188" t="s">
        <v>802</v>
      </c>
      <c r="H174" s="188" t="s">
        <v>802</v>
      </c>
    </row>
    <row r="175" spans="1:8" s="50" customFormat="1">
      <c r="A175" s="201" t="s">
        <v>345</v>
      </c>
      <c r="B175" s="203" t="s">
        <v>169</v>
      </c>
      <c r="C175" s="188" t="s">
        <v>789</v>
      </c>
      <c r="D175" s="263">
        <v>6</v>
      </c>
      <c r="E175" s="283">
        <v>6.4</v>
      </c>
      <c r="F175" s="185">
        <f>E175-D175</f>
        <v>0.40000000000000036</v>
      </c>
      <c r="G175" s="186">
        <f>F175/D175%</f>
        <v>6.6666666666666732</v>
      </c>
      <c r="H175" s="188" t="s">
        <v>802</v>
      </c>
    </row>
    <row r="176" spans="1:8" s="50" customFormat="1">
      <c r="A176" s="201" t="s">
        <v>346</v>
      </c>
      <c r="B176" s="203" t="s">
        <v>171</v>
      </c>
      <c r="C176" s="188" t="s">
        <v>789</v>
      </c>
      <c r="D176" s="263" t="s">
        <v>802</v>
      </c>
      <c r="E176" s="188" t="s">
        <v>802</v>
      </c>
      <c r="F176" s="188" t="s">
        <v>802</v>
      </c>
      <c r="G176" s="188" t="s">
        <v>802</v>
      </c>
      <c r="H176" s="188" t="s">
        <v>802</v>
      </c>
    </row>
    <row r="177" spans="1:8" s="50" customFormat="1">
      <c r="A177" s="201" t="s">
        <v>347</v>
      </c>
      <c r="B177" s="203" t="s">
        <v>173</v>
      </c>
      <c r="C177" s="188" t="s">
        <v>789</v>
      </c>
      <c r="D177" s="263" t="s">
        <v>802</v>
      </c>
      <c r="E177" s="188" t="s">
        <v>802</v>
      </c>
      <c r="F177" s="188" t="s">
        <v>802</v>
      </c>
      <c r="G177" s="188" t="s">
        <v>802</v>
      </c>
      <c r="H177" s="188" t="s">
        <v>802</v>
      </c>
    </row>
    <row r="178" spans="1:8" s="50" customFormat="1" ht="30">
      <c r="A178" s="201" t="s">
        <v>348</v>
      </c>
      <c r="B178" s="250" t="s">
        <v>175</v>
      </c>
      <c r="C178" s="188" t="s">
        <v>789</v>
      </c>
      <c r="D178" s="263" t="s">
        <v>802</v>
      </c>
      <c r="E178" s="188" t="s">
        <v>802</v>
      </c>
      <c r="F178" s="188" t="s">
        <v>802</v>
      </c>
      <c r="G178" s="188" t="s">
        <v>802</v>
      </c>
      <c r="H178" s="188" t="s">
        <v>802</v>
      </c>
    </row>
    <row r="179" spans="1:8" s="50" customFormat="1">
      <c r="A179" s="201" t="s">
        <v>349</v>
      </c>
      <c r="B179" s="251" t="s">
        <v>90</v>
      </c>
      <c r="C179" s="188" t="s">
        <v>789</v>
      </c>
      <c r="D179" s="263" t="s">
        <v>802</v>
      </c>
      <c r="E179" s="188" t="s">
        <v>802</v>
      </c>
      <c r="F179" s="188" t="s">
        <v>802</v>
      </c>
      <c r="G179" s="188" t="s">
        <v>802</v>
      </c>
      <c r="H179" s="188" t="s">
        <v>802</v>
      </c>
    </row>
    <row r="180" spans="1:8" s="50" customFormat="1">
      <c r="A180" s="201" t="s">
        <v>350</v>
      </c>
      <c r="B180" s="251" t="s">
        <v>91</v>
      </c>
      <c r="C180" s="188" t="s">
        <v>789</v>
      </c>
      <c r="D180" s="263" t="s">
        <v>802</v>
      </c>
      <c r="E180" s="188" t="s">
        <v>802</v>
      </c>
      <c r="F180" s="188" t="s">
        <v>802</v>
      </c>
      <c r="G180" s="188" t="s">
        <v>802</v>
      </c>
      <c r="H180" s="188" t="s">
        <v>802</v>
      </c>
    </row>
    <row r="181" spans="1:8" s="50" customFormat="1" ht="30">
      <c r="A181" s="201" t="s">
        <v>351</v>
      </c>
      <c r="B181" s="175" t="s">
        <v>352</v>
      </c>
      <c r="C181" s="188" t="s">
        <v>789</v>
      </c>
      <c r="D181" s="263" t="s">
        <v>802</v>
      </c>
      <c r="E181" s="188" t="s">
        <v>802</v>
      </c>
      <c r="F181" s="188" t="s">
        <v>802</v>
      </c>
      <c r="G181" s="188" t="s">
        <v>802</v>
      </c>
      <c r="H181" s="188" t="s">
        <v>802</v>
      </c>
    </row>
    <row r="182" spans="1:8" s="50" customFormat="1">
      <c r="A182" s="201" t="s">
        <v>353</v>
      </c>
      <c r="B182" s="204" t="s">
        <v>354</v>
      </c>
      <c r="C182" s="188" t="s">
        <v>789</v>
      </c>
      <c r="D182" s="263" t="s">
        <v>802</v>
      </c>
      <c r="E182" s="188" t="s">
        <v>802</v>
      </c>
      <c r="F182" s="188" t="s">
        <v>802</v>
      </c>
      <c r="G182" s="188" t="s">
        <v>802</v>
      </c>
      <c r="H182" s="188" t="s">
        <v>802</v>
      </c>
    </row>
    <row r="183" spans="1:8" s="50" customFormat="1">
      <c r="A183" s="201" t="s">
        <v>355</v>
      </c>
      <c r="B183" s="204" t="s">
        <v>356</v>
      </c>
      <c r="C183" s="188" t="s">
        <v>789</v>
      </c>
      <c r="D183" s="263" t="s">
        <v>802</v>
      </c>
      <c r="E183" s="188" t="s">
        <v>802</v>
      </c>
      <c r="F183" s="188" t="s">
        <v>802</v>
      </c>
      <c r="G183" s="188" t="s">
        <v>802</v>
      </c>
      <c r="H183" s="188" t="s">
        <v>802</v>
      </c>
    </row>
    <row r="184" spans="1:8" s="50" customFormat="1">
      <c r="A184" s="201" t="s">
        <v>357</v>
      </c>
      <c r="B184" s="203" t="s">
        <v>179</v>
      </c>
      <c r="C184" s="188" t="s">
        <v>789</v>
      </c>
      <c r="D184" s="263">
        <v>6</v>
      </c>
      <c r="E184" s="283">
        <v>6.5</v>
      </c>
      <c r="F184" s="185">
        <f>E184-D184</f>
        <v>0.5</v>
      </c>
      <c r="G184" s="186">
        <f>F184/D184%</f>
        <v>8.3333333333333339</v>
      </c>
      <c r="H184" s="188" t="s">
        <v>802</v>
      </c>
    </row>
    <row r="185" spans="1:8" s="50" customFormat="1">
      <c r="A185" s="201" t="s">
        <v>358</v>
      </c>
      <c r="B185" s="202" t="s">
        <v>359</v>
      </c>
      <c r="C185" s="188" t="s">
        <v>789</v>
      </c>
      <c r="D185" s="267">
        <f t="shared" ref="D185:E185" si="36">D187+D194+D195+D196+D198+D199+D200+D201+D202</f>
        <v>116.80000000000001</v>
      </c>
      <c r="E185" s="325">
        <f t="shared" si="36"/>
        <v>125.52000000000001</v>
      </c>
      <c r="F185" s="185">
        <f t="shared" ref="F185:F190" si="37">E185-D185</f>
        <v>8.7199999999999989</v>
      </c>
      <c r="G185" s="186">
        <f t="shared" ref="G185:G190" si="38">F185/D185%</f>
        <v>7.4657534246575326</v>
      </c>
      <c r="H185" s="188" t="s">
        <v>802</v>
      </c>
    </row>
    <row r="186" spans="1:8" s="50" customFormat="1">
      <c r="A186" s="201" t="s">
        <v>360</v>
      </c>
      <c r="B186" s="175" t="s">
        <v>361</v>
      </c>
      <c r="C186" s="188" t="s">
        <v>789</v>
      </c>
      <c r="D186" s="263" t="s">
        <v>802</v>
      </c>
      <c r="E186" s="188" t="s">
        <v>802</v>
      </c>
      <c r="F186" s="188" t="s">
        <v>802</v>
      </c>
      <c r="G186" s="188" t="s">
        <v>802</v>
      </c>
      <c r="H186" s="188" t="s">
        <v>802</v>
      </c>
    </row>
    <row r="187" spans="1:8" s="50" customFormat="1">
      <c r="A187" s="201" t="s">
        <v>362</v>
      </c>
      <c r="B187" s="175" t="s">
        <v>363</v>
      </c>
      <c r="C187" s="188" t="s">
        <v>789</v>
      </c>
      <c r="D187" s="269">
        <f t="shared" ref="D187" si="39">D189+D190</f>
        <v>38.299999999999997</v>
      </c>
      <c r="E187" s="283">
        <f>E189+E190</f>
        <v>26.35</v>
      </c>
      <c r="F187" s="185">
        <f t="shared" si="37"/>
        <v>-11.949999999999996</v>
      </c>
      <c r="G187" s="186">
        <f t="shared" si="38"/>
        <v>-31.201044386422968</v>
      </c>
      <c r="H187" s="188" t="s">
        <v>802</v>
      </c>
    </row>
    <row r="188" spans="1:8" s="50" customFormat="1">
      <c r="A188" s="201" t="s">
        <v>364</v>
      </c>
      <c r="B188" s="204" t="s">
        <v>365</v>
      </c>
      <c r="C188" s="188" t="s">
        <v>789</v>
      </c>
      <c r="D188" s="263" t="s">
        <v>802</v>
      </c>
      <c r="E188" s="188" t="s">
        <v>802</v>
      </c>
      <c r="F188" s="188" t="s">
        <v>802</v>
      </c>
      <c r="G188" s="188" t="s">
        <v>802</v>
      </c>
      <c r="H188" s="188" t="s">
        <v>802</v>
      </c>
    </row>
    <row r="189" spans="1:8" s="50" customFormat="1">
      <c r="A189" s="201" t="s">
        <v>366</v>
      </c>
      <c r="B189" s="204" t="s">
        <v>367</v>
      </c>
      <c r="C189" s="188" t="s">
        <v>789</v>
      </c>
      <c r="D189" s="314">
        <v>0.5</v>
      </c>
      <c r="E189" s="283">
        <v>0.5</v>
      </c>
      <c r="F189" s="185">
        <f t="shared" si="37"/>
        <v>0</v>
      </c>
      <c r="G189" s="186">
        <f t="shared" si="38"/>
        <v>0</v>
      </c>
      <c r="H189" s="188" t="s">
        <v>802</v>
      </c>
    </row>
    <row r="190" spans="1:8" s="50" customFormat="1">
      <c r="A190" s="201" t="s">
        <v>368</v>
      </c>
      <c r="B190" s="204" t="s">
        <v>369</v>
      </c>
      <c r="C190" s="188" t="s">
        <v>789</v>
      </c>
      <c r="D190" s="315">
        <v>37.799999999999997</v>
      </c>
      <c r="E190" s="283">
        <v>25.85</v>
      </c>
      <c r="F190" s="185">
        <f t="shared" si="37"/>
        <v>-11.949999999999996</v>
      </c>
      <c r="G190" s="186">
        <f t="shared" si="38"/>
        <v>-31.613756613756607</v>
      </c>
      <c r="H190" s="188" t="s">
        <v>802</v>
      </c>
    </row>
    <row r="191" spans="1:8" s="50" customFormat="1" ht="30">
      <c r="A191" s="201" t="s">
        <v>370</v>
      </c>
      <c r="B191" s="175" t="s">
        <v>371</v>
      </c>
      <c r="C191" s="188" t="s">
        <v>789</v>
      </c>
      <c r="D191" s="263" t="s">
        <v>802</v>
      </c>
      <c r="E191" s="332" t="s">
        <v>802</v>
      </c>
      <c r="F191" s="188" t="s">
        <v>802</v>
      </c>
      <c r="G191" s="188" t="s">
        <v>802</v>
      </c>
      <c r="H191" s="188" t="s">
        <v>802</v>
      </c>
    </row>
    <row r="192" spans="1:8" s="50" customFormat="1" ht="30">
      <c r="A192" s="201" t="s">
        <v>372</v>
      </c>
      <c r="B192" s="175" t="s">
        <v>373</v>
      </c>
      <c r="C192" s="188" t="s">
        <v>789</v>
      </c>
      <c r="D192" s="263" t="s">
        <v>802</v>
      </c>
      <c r="E192" s="188" t="s">
        <v>802</v>
      </c>
      <c r="F192" s="188" t="s">
        <v>802</v>
      </c>
      <c r="G192" s="188" t="s">
        <v>802</v>
      </c>
      <c r="H192" s="188" t="s">
        <v>802</v>
      </c>
    </row>
    <row r="193" spans="1:8" s="50" customFormat="1">
      <c r="A193" s="201" t="s">
        <v>374</v>
      </c>
      <c r="B193" s="175" t="s">
        <v>375</v>
      </c>
      <c r="C193" s="188" t="s">
        <v>789</v>
      </c>
      <c r="D193" s="263" t="s">
        <v>802</v>
      </c>
      <c r="E193" s="188" t="s">
        <v>802</v>
      </c>
      <c r="F193" s="188" t="s">
        <v>802</v>
      </c>
      <c r="G193" s="188" t="s">
        <v>802</v>
      </c>
      <c r="H193" s="188" t="s">
        <v>802</v>
      </c>
    </row>
    <row r="194" spans="1:8" s="50" customFormat="1">
      <c r="A194" s="201" t="s">
        <v>376</v>
      </c>
      <c r="B194" s="175" t="s">
        <v>377</v>
      </c>
      <c r="C194" s="188" t="s">
        <v>789</v>
      </c>
      <c r="D194" s="314">
        <v>33.6</v>
      </c>
      <c r="E194" s="329">
        <v>30.6</v>
      </c>
      <c r="F194" s="185">
        <f t="shared" ref="F194:F202" si="40">E194-D194</f>
        <v>-3</v>
      </c>
      <c r="G194" s="186">
        <f t="shared" ref="G194:G202" si="41">F194/D194%</f>
        <v>-8.9285714285714288</v>
      </c>
      <c r="H194" s="188" t="s">
        <v>802</v>
      </c>
    </row>
    <row r="195" spans="1:8" s="50" customFormat="1">
      <c r="A195" s="201" t="s">
        <v>378</v>
      </c>
      <c r="B195" s="175" t="s">
        <v>379</v>
      </c>
      <c r="C195" s="188" t="s">
        <v>789</v>
      </c>
      <c r="D195" s="314">
        <v>10.199999999999999</v>
      </c>
      <c r="E195" s="329">
        <v>10.73</v>
      </c>
      <c r="F195" s="185">
        <f t="shared" si="40"/>
        <v>0.53000000000000114</v>
      </c>
      <c r="G195" s="186">
        <f t="shared" si="41"/>
        <v>5.1960784313725608</v>
      </c>
      <c r="H195" s="188" t="s">
        <v>802</v>
      </c>
    </row>
    <row r="196" spans="1:8" s="50" customFormat="1">
      <c r="A196" s="201" t="s">
        <v>380</v>
      </c>
      <c r="B196" s="175" t="s">
        <v>381</v>
      </c>
      <c r="C196" s="188" t="s">
        <v>789</v>
      </c>
      <c r="D196" s="314">
        <v>25.3</v>
      </c>
      <c r="E196" s="329">
        <v>24</v>
      </c>
      <c r="F196" s="185">
        <f t="shared" si="40"/>
        <v>-1.3000000000000007</v>
      </c>
      <c r="G196" s="186">
        <f t="shared" si="41"/>
        <v>-5.1383399209486198</v>
      </c>
      <c r="H196" s="188" t="s">
        <v>802</v>
      </c>
    </row>
    <row r="197" spans="1:8" s="50" customFormat="1">
      <c r="A197" s="201" t="s">
        <v>382</v>
      </c>
      <c r="B197" s="204" t="s">
        <v>383</v>
      </c>
      <c r="C197" s="188" t="s">
        <v>789</v>
      </c>
      <c r="D197" s="314">
        <v>1.4</v>
      </c>
      <c r="E197" s="329">
        <v>4.5999999999999996</v>
      </c>
      <c r="F197" s="185">
        <f t="shared" si="40"/>
        <v>3.1999999999999997</v>
      </c>
      <c r="G197" s="186">
        <f t="shared" si="41"/>
        <v>228.57142857142858</v>
      </c>
      <c r="H197" s="188" t="s">
        <v>802</v>
      </c>
    </row>
    <row r="198" spans="1:8" s="50" customFormat="1">
      <c r="A198" s="201" t="s">
        <v>384</v>
      </c>
      <c r="B198" s="175" t="s">
        <v>385</v>
      </c>
      <c r="C198" s="188" t="s">
        <v>789</v>
      </c>
      <c r="D198" s="314">
        <v>4.5</v>
      </c>
      <c r="E198" s="329">
        <v>14.3</v>
      </c>
      <c r="F198" s="185">
        <f t="shared" si="40"/>
        <v>9.8000000000000007</v>
      </c>
      <c r="G198" s="186">
        <f t="shared" si="41"/>
        <v>217.7777777777778</v>
      </c>
      <c r="H198" s="188" t="s">
        <v>802</v>
      </c>
    </row>
    <row r="199" spans="1:8" s="50" customFormat="1" ht="48.75">
      <c r="A199" s="201" t="s">
        <v>386</v>
      </c>
      <c r="B199" s="175" t="s">
        <v>387</v>
      </c>
      <c r="C199" s="188" t="s">
        <v>789</v>
      </c>
      <c r="D199" s="314">
        <v>2.2999999999999998</v>
      </c>
      <c r="E199" s="329">
        <v>1.74</v>
      </c>
      <c r="F199" s="185">
        <f t="shared" si="40"/>
        <v>-0.55999999999999983</v>
      </c>
      <c r="G199" s="186">
        <f t="shared" si="41"/>
        <v>-24.347826086956516</v>
      </c>
      <c r="H199" s="223" t="s">
        <v>856</v>
      </c>
    </row>
    <row r="200" spans="1:8" s="50" customFormat="1">
      <c r="A200" s="201" t="s">
        <v>388</v>
      </c>
      <c r="B200" s="175" t="s">
        <v>389</v>
      </c>
      <c r="C200" s="188" t="s">
        <v>789</v>
      </c>
      <c r="D200" s="314">
        <v>0.2</v>
      </c>
      <c r="E200" s="336">
        <v>0.4</v>
      </c>
      <c r="F200" s="185">
        <f t="shared" si="40"/>
        <v>0.2</v>
      </c>
      <c r="G200" s="186">
        <f t="shared" si="41"/>
        <v>100</v>
      </c>
      <c r="H200" s="188" t="s">
        <v>802</v>
      </c>
    </row>
    <row r="201" spans="1:8" s="50" customFormat="1" ht="30">
      <c r="A201" s="201" t="s">
        <v>390</v>
      </c>
      <c r="B201" s="175" t="s">
        <v>391</v>
      </c>
      <c r="C201" s="188" t="s">
        <v>789</v>
      </c>
      <c r="D201" s="314">
        <v>0</v>
      </c>
      <c r="E201" s="188">
        <v>0</v>
      </c>
      <c r="F201" s="188" t="s">
        <v>802</v>
      </c>
      <c r="G201" s="188" t="s">
        <v>802</v>
      </c>
      <c r="H201" s="188" t="s">
        <v>802</v>
      </c>
    </row>
    <row r="202" spans="1:8" s="50" customFormat="1">
      <c r="A202" s="201" t="s">
        <v>392</v>
      </c>
      <c r="B202" s="175" t="s">
        <v>393</v>
      </c>
      <c r="C202" s="188" t="s">
        <v>789</v>
      </c>
      <c r="D202" s="314">
        <v>2.4</v>
      </c>
      <c r="E202" s="283">
        <v>17.399999999999999</v>
      </c>
      <c r="F202" s="185">
        <f t="shared" si="40"/>
        <v>14.999999999999998</v>
      </c>
      <c r="G202" s="186">
        <f t="shared" si="41"/>
        <v>624.99999999999989</v>
      </c>
      <c r="H202" s="188" t="s">
        <v>802</v>
      </c>
    </row>
    <row r="203" spans="1:8" s="50" customFormat="1">
      <c r="A203" s="201" t="s">
        <v>394</v>
      </c>
      <c r="B203" s="202" t="s">
        <v>395</v>
      </c>
      <c r="C203" s="188" t="s">
        <v>789</v>
      </c>
      <c r="D203" s="263">
        <v>3.1</v>
      </c>
      <c r="E203" s="188">
        <v>3.1</v>
      </c>
      <c r="F203" s="188" t="s">
        <v>802</v>
      </c>
      <c r="G203" s="188" t="s">
        <v>802</v>
      </c>
      <c r="H203" s="188" t="s">
        <v>802</v>
      </c>
    </row>
    <row r="204" spans="1:8" s="50" customFormat="1">
      <c r="A204" s="201" t="s">
        <v>396</v>
      </c>
      <c r="B204" s="175" t="s">
        <v>397</v>
      </c>
      <c r="C204" s="188" t="s">
        <v>789</v>
      </c>
      <c r="D204" s="263" t="s">
        <v>802</v>
      </c>
      <c r="E204" s="188" t="s">
        <v>802</v>
      </c>
      <c r="F204" s="188" t="s">
        <v>802</v>
      </c>
      <c r="G204" s="188" t="s">
        <v>802</v>
      </c>
      <c r="H204" s="188" t="s">
        <v>802</v>
      </c>
    </row>
    <row r="205" spans="1:8" s="50" customFormat="1">
      <c r="A205" s="201" t="s">
        <v>398</v>
      </c>
      <c r="B205" s="175" t="s">
        <v>399</v>
      </c>
      <c r="C205" s="188" t="s">
        <v>789</v>
      </c>
      <c r="D205" s="263" t="s">
        <v>802</v>
      </c>
      <c r="E205" s="188" t="s">
        <v>802</v>
      </c>
      <c r="F205" s="188" t="s">
        <v>802</v>
      </c>
      <c r="G205" s="188" t="s">
        <v>802</v>
      </c>
      <c r="H205" s="188" t="s">
        <v>802</v>
      </c>
    </row>
    <row r="206" spans="1:8" s="50" customFormat="1" ht="30">
      <c r="A206" s="201" t="s">
        <v>400</v>
      </c>
      <c r="B206" s="204" t="s">
        <v>401</v>
      </c>
      <c r="C206" s="188" t="s">
        <v>789</v>
      </c>
      <c r="D206" s="263" t="s">
        <v>802</v>
      </c>
      <c r="E206" s="188" t="s">
        <v>802</v>
      </c>
      <c r="F206" s="188" t="s">
        <v>802</v>
      </c>
      <c r="G206" s="188" t="s">
        <v>802</v>
      </c>
      <c r="H206" s="188" t="s">
        <v>802</v>
      </c>
    </row>
    <row r="207" spans="1:8" s="50" customFormat="1">
      <c r="A207" s="201" t="s">
        <v>402</v>
      </c>
      <c r="B207" s="252" t="s">
        <v>135</v>
      </c>
      <c r="C207" s="188" t="s">
        <v>789</v>
      </c>
      <c r="D207" s="263" t="s">
        <v>802</v>
      </c>
      <c r="E207" s="188" t="s">
        <v>802</v>
      </c>
      <c r="F207" s="188" t="s">
        <v>802</v>
      </c>
      <c r="G207" s="188" t="s">
        <v>802</v>
      </c>
      <c r="H207" s="188" t="s">
        <v>802</v>
      </c>
    </row>
    <row r="208" spans="1:8" s="50" customFormat="1">
      <c r="A208" s="201" t="s">
        <v>403</v>
      </c>
      <c r="B208" s="252" t="s">
        <v>139</v>
      </c>
      <c r="C208" s="188" t="s">
        <v>789</v>
      </c>
      <c r="D208" s="263" t="s">
        <v>802</v>
      </c>
      <c r="E208" s="188" t="s">
        <v>802</v>
      </c>
      <c r="F208" s="188" t="s">
        <v>802</v>
      </c>
      <c r="G208" s="188" t="s">
        <v>802</v>
      </c>
      <c r="H208" s="188" t="s">
        <v>802</v>
      </c>
    </row>
    <row r="209" spans="1:8" s="50" customFormat="1">
      <c r="A209" s="201" t="s">
        <v>404</v>
      </c>
      <c r="B209" s="175" t="s">
        <v>405</v>
      </c>
      <c r="C209" s="188" t="s">
        <v>789</v>
      </c>
      <c r="D209" s="263" t="s">
        <v>802</v>
      </c>
      <c r="E209" s="188" t="s">
        <v>802</v>
      </c>
      <c r="F209" s="188" t="s">
        <v>802</v>
      </c>
      <c r="G209" s="188" t="s">
        <v>802</v>
      </c>
      <c r="H209" s="188" t="s">
        <v>802</v>
      </c>
    </row>
    <row r="210" spans="1:8" s="50" customFormat="1">
      <c r="A210" s="201" t="s">
        <v>406</v>
      </c>
      <c r="B210" s="202" t="s">
        <v>407</v>
      </c>
      <c r="C210" s="188" t="s">
        <v>789</v>
      </c>
      <c r="D210" s="263">
        <f t="shared" ref="D210:E211" si="42">D211</f>
        <v>3.1</v>
      </c>
      <c r="E210" s="284">
        <f t="shared" si="42"/>
        <v>2.2000000000000002</v>
      </c>
      <c r="F210" s="188" t="s">
        <v>802</v>
      </c>
      <c r="G210" s="188" t="s">
        <v>802</v>
      </c>
      <c r="H210" s="188" t="s">
        <v>802</v>
      </c>
    </row>
    <row r="211" spans="1:8" s="50" customFormat="1">
      <c r="A211" s="201" t="s">
        <v>408</v>
      </c>
      <c r="B211" s="175" t="s">
        <v>409</v>
      </c>
      <c r="C211" s="188" t="s">
        <v>789</v>
      </c>
      <c r="D211" s="263">
        <f t="shared" si="42"/>
        <v>3.1</v>
      </c>
      <c r="E211" s="284">
        <f t="shared" si="42"/>
        <v>2.2000000000000002</v>
      </c>
      <c r="F211" s="188" t="s">
        <v>802</v>
      </c>
      <c r="G211" s="188" t="s">
        <v>802</v>
      </c>
      <c r="H211" s="188" t="s">
        <v>802</v>
      </c>
    </row>
    <row r="212" spans="1:8" s="50" customFormat="1">
      <c r="A212" s="201" t="s">
        <v>410</v>
      </c>
      <c r="B212" s="204" t="s">
        <v>411</v>
      </c>
      <c r="C212" s="188" t="s">
        <v>789</v>
      </c>
      <c r="D212" s="274">
        <v>3.1</v>
      </c>
      <c r="E212" s="332">
        <v>2.2000000000000002</v>
      </c>
      <c r="F212" s="188" t="s">
        <v>802</v>
      </c>
      <c r="G212" s="188" t="s">
        <v>802</v>
      </c>
      <c r="H212" s="188" t="s">
        <v>802</v>
      </c>
    </row>
    <row r="213" spans="1:8" s="50" customFormat="1">
      <c r="A213" s="201" t="s">
        <v>412</v>
      </c>
      <c r="B213" s="204" t="s">
        <v>413</v>
      </c>
      <c r="C213" s="188" t="s">
        <v>789</v>
      </c>
      <c r="D213" s="263" t="s">
        <v>802</v>
      </c>
      <c r="E213" s="188" t="s">
        <v>802</v>
      </c>
      <c r="F213" s="188" t="s">
        <v>802</v>
      </c>
      <c r="G213" s="188" t="s">
        <v>802</v>
      </c>
      <c r="H213" s="188" t="s">
        <v>802</v>
      </c>
    </row>
    <row r="214" spans="1:8" s="50" customFormat="1">
      <c r="A214" s="201" t="s">
        <v>414</v>
      </c>
      <c r="B214" s="204" t="s">
        <v>415</v>
      </c>
      <c r="C214" s="188" t="s">
        <v>789</v>
      </c>
      <c r="D214" s="263" t="s">
        <v>802</v>
      </c>
      <c r="E214" s="188" t="s">
        <v>802</v>
      </c>
      <c r="F214" s="188" t="s">
        <v>802</v>
      </c>
      <c r="G214" s="188" t="s">
        <v>802</v>
      </c>
      <c r="H214" s="188" t="s">
        <v>802</v>
      </c>
    </row>
    <row r="215" spans="1:8" s="50" customFormat="1">
      <c r="A215" s="201" t="s">
        <v>416</v>
      </c>
      <c r="B215" s="204" t="s">
        <v>417</v>
      </c>
      <c r="C215" s="188" t="s">
        <v>789</v>
      </c>
      <c r="D215" s="263" t="s">
        <v>802</v>
      </c>
      <c r="E215" s="188" t="s">
        <v>802</v>
      </c>
      <c r="F215" s="188" t="s">
        <v>802</v>
      </c>
      <c r="G215" s="188" t="s">
        <v>802</v>
      </c>
      <c r="H215" s="188" t="s">
        <v>802</v>
      </c>
    </row>
    <row r="216" spans="1:8" s="50" customFormat="1">
      <c r="A216" s="201" t="s">
        <v>418</v>
      </c>
      <c r="B216" s="204" t="s">
        <v>419</v>
      </c>
      <c r="C216" s="188" t="s">
        <v>789</v>
      </c>
      <c r="D216" s="263" t="s">
        <v>802</v>
      </c>
      <c r="E216" s="188" t="s">
        <v>802</v>
      </c>
      <c r="F216" s="188" t="s">
        <v>802</v>
      </c>
      <c r="G216" s="188" t="s">
        <v>802</v>
      </c>
      <c r="H216" s="188" t="s">
        <v>802</v>
      </c>
    </row>
    <row r="217" spans="1:8" s="50" customFormat="1">
      <c r="A217" s="201" t="s">
        <v>420</v>
      </c>
      <c r="B217" s="204" t="s">
        <v>421</v>
      </c>
      <c r="C217" s="188" t="s">
        <v>789</v>
      </c>
      <c r="D217" s="263" t="s">
        <v>802</v>
      </c>
      <c r="E217" s="188" t="s">
        <v>802</v>
      </c>
      <c r="F217" s="188" t="s">
        <v>802</v>
      </c>
      <c r="G217" s="188" t="s">
        <v>802</v>
      </c>
      <c r="H217" s="188" t="s">
        <v>802</v>
      </c>
    </row>
    <row r="218" spans="1:8" s="50" customFormat="1">
      <c r="A218" s="201" t="s">
        <v>422</v>
      </c>
      <c r="B218" s="175" t="s">
        <v>423</v>
      </c>
      <c r="C218" s="188" t="s">
        <v>789</v>
      </c>
      <c r="D218" s="263" t="s">
        <v>802</v>
      </c>
      <c r="E218" s="188" t="s">
        <v>802</v>
      </c>
      <c r="F218" s="188" t="s">
        <v>802</v>
      </c>
      <c r="G218" s="188" t="s">
        <v>802</v>
      </c>
      <c r="H218" s="188" t="s">
        <v>802</v>
      </c>
    </row>
    <row r="219" spans="1:8" s="50" customFormat="1">
      <c r="A219" s="201" t="s">
        <v>424</v>
      </c>
      <c r="B219" s="175" t="s">
        <v>425</v>
      </c>
      <c r="C219" s="188" t="s">
        <v>789</v>
      </c>
      <c r="D219" s="263" t="s">
        <v>802</v>
      </c>
      <c r="E219" s="188" t="s">
        <v>802</v>
      </c>
      <c r="F219" s="188" t="s">
        <v>802</v>
      </c>
      <c r="G219" s="188" t="s">
        <v>802</v>
      </c>
      <c r="H219" s="188" t="s">
        <v>802</v>
      </c>
    </row>
    <row r="220" spans="1:8" s="50" customFormat="1">
      <c r="A220" s="201" t="s">
        <v>426</v>
      </c>
      <c r="B220" s="175" t="s">
        <v>232</v>
      </c>
      <c r="C220" s="188" t="s">
        <v>330</v>
      </c>
      <c r="D220" s="263" t="s">
        <v>802</v>
      </c>
      <c r="E220" s="188" t="s">
        <v>802</v>
      </c>
      <c r="F220" s="188" t="s">
        <v>802</v>
      </c>
      <c r="G220" s="188" t="s">
        <v>802</v>
      </c>
      <c r="H220" s="188" t="s">
        <v>802</v>
      </c>
    </row>
    <row r="221" spans="1:8" s="50" customFormat="1">
      <c r="A221" s="201" t="s">
        <v>427</v>
      </c>
      <c r="B221" s="175" t="s">
        <v>428</v>
      </c>
      <c r="C221" s="188" t="s">
        <v>789</v>
      </c>
      <c r="D221" s="263" t="s">
        <v>802</v>
      </c>
      <c r="E221" s="188" t="s">
        <v>802</v>
      </c>
      <c r="F221" s="188" t="s">
        <v>802</v>
      </c>
      <c r="G221" s="188" t="s">
        <v>802</v>
      </c>
      <c r="H221" s="188" t="s">
        <v>802</v>
      </c>
    </row>
    <row r="222" spans="1:8" s="50" customFormat="1">
      <c r="A222" s="201" t="s">
        <v>429</v>
      </c>
      <c r="B222" s="202" t="s">
        <v>430</v>
      </c>
      <c r="C222" s="188" t="s">
        <v>789</v>
      </c>
      <c r="D222" s="263">
        <v>0</v>
      </c>
      <c r="E222" s="188">
        <v>0</v>
      </c>
      <c r="F222" s="188" t="s">
        <v>802</v>
      </c>
      <c r="G222" s="188" t="s">
        <v>802</v>
      </c>
      <c r="H222" s="188" t="s">
        <v>802</v>
      </c>
    </row>
    <row r="223" spans="1:8" s="50" customFormat="1">
      <c r="A223" s="201" t="s">
        <v>431</v>
      </c>
      <c r="B223" s="175" t="s">
        <v>432</v>
      </c>
      <c r="C223" s="188" t="s">
        <v>789</v>
      </c>
      <c r="D223" s="263" t="s">
        <v>802</v>
      </c>
      <c r="E223" s="188" t="s">
        <v>802</v>
      </c>
      <c r="F223" s="188" t="s">
        <v>802</v>
      </c>
      <c r="G223" s="188" t="s">
        <v>802</v>
      </c>
      <c r="H223" s="188" t="s">
        <v>802</v>
      </c>
    </row>
    <row r="224" spans="1:8" s="50" customFormat="1">
      <c r="A224" s="201" t="s">
        <v>433</v>
      </c>
      <c r="B224" s="175" t="s">
        <v>434</v>
      </c>
      <c r="C224" s="188" t="s">
        <v>789</v>
      </c>
      <c r="D224" s="263" t="s">
        <v>802</v>
      </c>
      <c r="E224" s="188" t="s">
        <v>802</v>
      </c>
      <c r="F224" s="188" t="s">
        <v>802</v>
      </c>
      <c r="G224" s="188" t="s">
        <v>802</v>
      </c>
      <c r="H224" s="188" t="s">
        <v>802</v>
      </c>
    </row>
    <row r="225" spans="1:8" s="50" customFormat="1">
      <c r="A225" s="201" t="s">
        <v>435</v>
      </c>
      <c r="B225" s="204" t="s">
        <v>436</v>
      </c>
      <c r="C225" s="188" t="s">
        <v>789</v>
      </c>
      <c r="D225" s="263" t="s">
        <v>802</v>
      </c>
      <c r="E225" s="188" t="s">
        <v>802</v>
      </c>
      <c r="F225" s="188" t="s">
        <v>802</v>
      </c>
      <c r="G225" s="188" t="s">
        <v>802</v>
      </c>
      <c r="H225" s="188" t="s">
        <v>802</v>
      </c>
    </row>
    <row r="226" spans="1:8" s="50" customFormat="1">
      <c r="A226" s="201" t="s">
        <v>437</v>
      </c>
      <c r="B226" s="204" t="s">
        <v>438</v>
      </c>
      <c r="C226" s="188" t="s">
        <v>789</v>
      </c>
      <c r="D226" s="263" t="s">
        <v>802</v>
      </c>
      <c r="E226" s="188" t="s">
        <v>802</v>
      </c>
      <c r="F226" s="188" t="s">
        <v>802</v>
      </c>
      <c r="G226" s="188" t="s">
        <v>802</v>
      </c>
      <c r="H226" s="188" t="s">
        <v>802</v>
      </c>
    </row>
    <row r="227" spans="1:8" s="50" customFormat="1">
      <c r="A227" s="201" t="s">
        <v>439</v>
      </c>
      <c r="B227" s="204" t="s">
        <v>440</v>
      </c>
      <c r="C227" s="188" t="s">
        <v>789</v>
      </c>
      <c r="D227" s="263" t="s">
        <v>802</v>
      </c>
      <c r="E227" s="188" t="s">
        <v>802</v>
      </c>
      <c r="F227" s="188" t="s">
        <v>802</v>
      </c>
      <c r="G227" s="188" t="s">
        <v>802</v>
      </c>
      <c r="H227" s="188" t="s">
        <v>802</v>
      </c>
    </row>
    <row r="228" spans="1:8" s="50" customFormat="1">
      <c r="A228" s="201" t="s">
        <v>441</v>
      </c>
      <c r="B228" s="175" t="s">
        <v>442</v>
      </c>
      <c r="C228" s="188" t="s">
        <v>789</v>
      </c>
      <c r="D228" s="263" t="s">
        <v>802</v>
      </c>
      <c r="E228" s="188" t="s">
        <v>802</v>
      </c>
      <c r="F228" s="188" t="s">
        <v>802</v>
      </c>
      <c r="G228" s="188" t="s">
        <v>802</v>
      </c>
      <c r="H228" s="188" t="s">
        <v>802</v>
      </c>
    </row>
    <row r="229" spans="1:8" s="50" customFormat="1">
      <c r="A229" s="201" t="s">
        <v>443</v>
      </c>
      <c r="B229" s="175" t="s">
        <v>444</v>
      </c>
      <c r="C229" s="188" t="s">
        <v>789</v>
      </c>
      <c r="D229" s="263" t="s">
        <v>802</v>
      </c>
      <c r="E229" s="188" t="s">
        <v>802</v>
      </c>
      <c r="F229" s="188" t="s">
        <v>802</v>
      </c>
      <c r="G229" s="188" t="s">
        <v>802</v>
      </c>
      <c r="H229" s="188" t="s">
        <v>802</v>
      </c>
    </row>
    <row r="230" spans="1:8" s="50" customFormat="1">
      <c r="A230" s="201" t="s">
        <v>445</v>
      </c>
      <c r="B230" s="204" t="s">
        <v>446</v>
      </c>
      <c r="C230" s="188" t="s">
        <v>789</v>
      </c>
      <c r="D230" s="263" t="s">
        <v>802</v>
      </c>
      <c r="E230" s="188" t="s">
        <v>802</v>
      </c>
      <c r="F230" s="188" t="s">
        <v>802</v>
      </c>
      <c r="G230" s="188" t="s">
        <v>802</v>
      </c>
      <c r="H230" s="188" t="s">
        <v>802</v>
      </c>
    </row>
    <row r="231" spans="1:8" s="50" customFormat="1">
      <c r="A231" s="201" t="s">
        <v>447</v>
      </c>
      <c r="B231" s="204" t="s">
        <v>448</v>
      </c>
      <c r="C231" s="188" t="s">
        <v>789</v>
      </c>
      <c r="D231" s="263" t="s">
        <v>802</v>
      </c>
      <c r="E231" s="188" t="s">
        <v>802</v>
      </c>
      <c r="F231" s="188" t="s">
        <v>802</v>
      </c>
      <c r="G231" s="188" t="s">
        <v>802</v>
      </c>
      <c r="H231" s="188" t="s">
        <v>802</v>
      </c>
    </row>
    <row r="232" spans="1:8" s="50" customFormat="1">
      <c r="A232" s="201" t="s">
        <v>449</v>
      </c>
      <c r="B232" s="175" t="s">
        <v>450</v>
      </c>
      <c r="C232" s="188" t="s">
        <v>789</v>
      </c>
      <c r="D232" s="263" t="s">
        <v>802</v>
      </c>
      <c r="E232" s="188" t="s">
        <v>802</v>
      </c>
      <c r="F232" s="188" t="s">
        <v>802</v>
      </c>
      <c r="G232" s="188" t="s">
        <v>802</v>
      </c>
      <c r="H232" s="188" t="s">
        <v>802</v>
      </c>
    </row>
    <row r="233" spans="1:8" s="50" customFormat="1">
      <c r="A233" s="201" t="s">
        <v>451</v>
      </c>
      <c r="B233" s="175" t="s">
        <v>452</v>
      </c>
      <c r="C233" s="188" t="s">
        <v>789</v>
      </c>
      <c r="D233" s="263" t="s">
        <v>802</v>
      </c>
      <c r="E233" s="188" t="s">
        <v>802</v>
      </c>
      <c r="F233" s="188" t="s">
        <v>802</v>
      </c>
      <c r="G233" s="188" t="s">
        <v>802</v>
      </c>
      <c r="H233" s="188" t="s">
        <v>802</v>
      </c>
    </row>
    <row r="234" spans="1:8" s="50" customFormat="1">
      <c r="A234" s="201" t="s">
        <v>453</v>
      </c>
      <c r="B234" s="175" t="s">
        <v>454</v>
      </c>
      <c r="C234" s="188" t="s">
        <v>789</v>
      </c>
      <c r="D234" s="263" t="s">
        <v>802</v>
      </c>
      <c r="E234" s="188" t="s">
        <v>802</v>
      </c>
      <c r="F234" s="188" t="s">
        <v>802</v>
      </c>
      <c r="G234" s="188" t="s">
        <v>802</v>
      </c>
      <c r="H234" s="188" t="s">
        <v>802</v>
      </c>
    </row>
    <row r="235" spans="1:8" s="50" customFormat="1">
      <c r="A235" s="201" t="s">
        <v>455</v>
      </c>
      <c r="B235" s="202" t="s">
        <v>456</v>
      </c>
      <c r="C235" s="188" t="s">
        <v>789</v>
      </c>
      <c r="D235" s="269">
        <f t="shared" ref="D235:E235" si="43">D240</f>
        <v>0.9</v>
      </c>
      <c r="E235" s="286">
        <f t="shared" si="43"/>
        <v>0.2</v>
      </c>
      <c r="F235" s="188" t="s">
        <v>802</v>
      </c>
      <c r="G235" s="188" t="s">
        <v>802</v>
      </c>
      <c r="H235" s="188" t="s">
        <v>802</v>
      </c>
    </row>
    <row r="236" spans="1:8" s="50" customFormat="1">
      <c r="A236" s="201" t="s">
        <v>457</v>
      </c>
      <c r="B236" s="175" t="s">
        <v>458</v>
      </c>
      <c r="C236" s="188" t="s">
        <v>789</v>
      </c>
      <c r="D236" s="263" t="s">
        <v>802</v>
      </c>
      <c r="E236" s="188" t="s">
        <v>802</v>
      </c>
      <c r="F236" s="188" t="s">
        <v>802</v>
      </c>
      <c r="G236" s="188" t="s">
        <v>802</v>
      </c>
      <c r="H236" s="188" t="s">
        <v>802</v>
      </c>
    </row>
    <row r="237" spans="1:8" s="50" customFormat="1">
      <c r="A237" s="201" t="s">
        <v>459</v>
      </c>
      <c r="B237" s="204" t="s">
        <v>436</v>
      </c>
      <c r="C237" s="188" t="s">
        <v>789</v>
      </c>
      <c r="D237" s="263" t="s">
        <v>802</v>
      </c>
      <c r="E237" s="188" t="s">
        <v>802</v>
      </c>
      <c r="F237" s="188" t="s">
        <v>802</v>
      </c>
      <c r="G237" s="188" t="s">
        <v>802</v>
      </c>
      <c r="H237" s="188" t="s">
        <v>802</v>
      </c>
    </row>
    <row r="238" spans="1:8" s="50" customFormat="1">
      <c r="A238" s="201" t="s">
        <v>460</v>
      </c>
      <c r="B238" s="204" t="s">
        <v>438</v>
      </c>
      <c r="C238" s="188" t="s">
        <v>789</v>
      </c>
      <c r="D238" s="263" t="s">
        <v>802</v>
      </c>
      <c r="E238" s="188" t="s">
        <v>802</v>
      </c>
      <c r="F238" s="188" t="s">
        <v>802</v>
      </c>
      <c r="G238" s="188" t="s">
        <v>802</v>
      </c>
      <c r="H238" s="188" t="s">
        <v>802</v>
      </c>
    </row>
    <row r="239" spans="1:8" s="50" customFormat="1">
      <c r="A239" s="201" t="s">
        <v>461</v>
      </c>
      <c r="B239" s="204" t="s">
        <v>440</v>
      </c>
      <c r="C239" s="188" t="s">
        <v>789</v>
      </c>
      <c r="D239" s="263" t="s">
        <v>802</v>
      </c>
      <c r="E239" s="188" t="s">
        <v>802</v>
      </c>
      <c r="F239" s="188" t="s">
        <v>802</v>
      </c>
      <c r="G239" s="188" t="s">
        <v>802</v>
      </c>
      <c r="H239" s="188" t="s">
        <v>802</v>
      </c>
    </row>
    <row r="240" spans="1:8" s="50" customFormat="1">
      <c r="A240" s="201" t="s">
        <v>462</v>
      </c>
      <c r="B240" s="175" t="s">
        <v>327</v>
      </c>
      <c r="C240" s="188" t="s">
        <v>789</v>
      </c>
      <c r="D240" s="335">
        <v>0.9</v>
      </c>
      <c r="E240" s="332">
        <v>0.2</v>
      </c>
      <c r="F240" s="188" t="s">
        <v>802</v>
      </c>
      <c r="G240" s="188" t="s">
        <v>802</v>
      </c>
      <c r="H240" s="188" t="s">
        <v>802</v>
      </c>
    </row>
    <row r="241" spans="1:8" s="50" customFormat="1">
      <c r="A241" s="201" t="s">
        <v>463</v>
      </c>
      <c r="B241" s="175" t="s">
        <v>464</v>
      </c>
      <c r="C241" s="188" t="s">
        <v>789</v>
      </c>
      <c r="D241" s="263" t="s">
        <v>802</v>
      </c>
      <c r="E241" s="188" t="s">
        <v>802</v>
      </c>
      <c r="F241" s="188" t="s">
        <v>802</v>
      </c>
      <c r="G241" s="188" t="s">
        <v>802</v>
      </c>
      <c r="H241" s="188" t="s">
        <v>802</v>
      </c>
    </row>
    <row r="242" spans="1:8" s="50" customFormat="1">
      <c r="A242" s="201" t="s">
        <v>465</v>
      </c>
      <c r="B242" s="202" t="s">
        <v>466</v>
      </c>
      <c r="C242" s="188" t="s">
        <v>789</v>
      </c>
      <c r="D242" s="267">
        <f t="shared" ref="D242:E242" si="44">D167-D185</f>
        <v>8.1999999999999886</v>
      </c>
      <c r="E242" s="267">
        <f t="shared" si="44"/>
        <v>0.57999999999998408</v>
      </c>
      <c r="F242" s="188" t="s">
        <v>802</v>
      </c>
      <c r="G242" s="188" t="s">
        <v>802</v>
      </c>
      <c r="H242" s="188" t="s">
        <v>802</v>
      </c>
    </row>
    <row r="243" spans="1:8" s="50" customFormat="1" ht="30">
      <c r="A243" s="201" t="s">
        <v>467</v>
      </c>
      <c r="B243" s="202" t="s">
        <v>468</v>
      </c>
      <c r="C243" s="188" t="s">
        <v>789</v>
      </c>
      <c r="D243" s="263">
        <f t="shared" ref="D243:E243" si="45">D203-D210</f>
        <v>0</v>
      </c>
      <c r="E243" s="263">
        <f t="shared" si="45"/>
        <v>0.89999999999999991</v>
      </c>
      <c r="F243" s="188" t="s">
        <v>802</v>
      </c>
      <c r="G243" s="188" t="s">
        <v>802</v>
      </c>
      <c r="H243" s="188" t="s">
        <v>802</v>
      </c>
    </row>
    <row r="244" spans="1:8" s="50" customFormat="1">
      <c r="A244" s="201" t="s">
        <v>469</v>
      </c>
      <c r="B244" s="175" t="s">
        <v>470</v>
      </c>
      <c r="C244" s="188" t="s">
        <v>789</v>
      </c>
      <c r="D244" s="263" t="s">
        <v>802</v>
      </c>
      <c r="E244" s="188" t="s">
        <v>802</v>
      </c>
      <c r="F244" s="188" t="s">
        <v>802</v>
      </c>
      <c r="G244" s="188" t="s">
        <v>802</v>
      </c>
      <c r="H244" s="188" t="s">
        <v>802</v>
      </c>
    </row>
    <row r="245" spans="1:8" s="50" customFormat="1">
      <c r="A245" s="165" t="s">
        <v>471</v>
      </c>
      <c r="B245" s="169" t="s">
        <v>472</v>
      </c>
      <c r="C245" s="159" t="s">
        <v>789</v>
      </c>
      <c r="D245" s="263" t="s">
        <v>802</v>
      </c>
      <c r="E245" s="188" t="s">
        <v>802</v>
      </c>
      <c r="F245" s="159" t="s">
        <v>802</v>
      </c>
      <c r="G245" s="159" t="s">
        <v>802</v>
      </c>
      <c r="H245" s="159" t="s">
        <v>802</v>
      </c>
    </row>
    <row r="246" spans="1:8" s="50" customFormat="1">
      <c r="A246" s="165" t="s">
        <v>473</v>
      </c>
      <c r="B246" s="166" t="s">
        <v>474</v>
      </c>
      <c r="C246" s="159" t="s">
        <v>789</v>
      </c>
      <c r="D246" s="267">
        <f t="shared" ref="D246:E246" si="46">D222-D235</f>
        <v>-0.9</v>
      </c>
      <c r="E246" s="267">
        <f t="shared" si="46"/>
        <v>-0.2</v>
      </c>
      <c r="F246" s="159" t="s">
        <v>802</v>
      </c>
      <c r="G246" s="159" t="s">
        <v>802</v>
      </c>
      <c r="H246" s="159" t="s">
        <v>802</v>
      </c>
    </row>
    <row r="247" spans="1:8" s="50" customFormat="1">
      <c r="A247" s="165" t="s">
        <v>475</v>
      </c>
      <c r="B247" s="169" t="s">
        <v>476</v>
      </c>
      <c r="C247" s="159" t="s">
        <v>789</v>
      </c>
      <c r="D247" s="263" t="s">
        <v>802</v>
      </c>
      <c r="E247" s="188" t="s">
        <v>802</v>
      </c>
      <c r="F247" s="159" t="s">
        <v>802</v>
      </c>
      <c r="G247" s="159" t="s">
        <v>802</v>
      </c>
      <c r="H247" s="159" t="s">
        <v>802</v>
      </c>
    </row>
    <row r="248" spans="1:8" s="50" customFormat="1">
      <c r="A248" s="165" t="s">
        <v>477</v>
      </c>
      <c r="B248" s="169" t="s">
        <v>478</v>
      </c>
      <c r="C248" s="159" t="s">
        <v>789</v>
      </c>
      <c r="D248" s="263" t="s">
        <v>802</v>
      </c>
      <c r="E248" s="188" t="s">
        <v>802</v>
      </c>
      <c r="F248" s="159" t="s">
        <v>802</v>
      </c>
      <c r="G248" s="159" t="s">
        <v>802</v>
      </c>
      <c r="H248" s="159" t="s">
        <v>802</v>
      </c>
    </row>
    <row r="249" spans="1:8" s="50" customFormat="1">
      <c r="A249" s="165" t="s">
        <v>479</v>
      </c>
      <c r="B249" s="166" t="s">
        <v>480</v>
      </c>
      <c r="C249" s="159" t="s">
        <v>789</v>
      </c>
      <c r="D249" s="263" t="s">
        <v>802</v>
      </c>
      <c r="E249" s="188" t="s">
        <v>802</v>
      </c>
      <c r="F249" s="159" t="s">
        <v>802</v>
      </c>
      <c r="G249" s="159" t="s">
        <v>802</v>
      </c>
      <c r="H249" s="159" t="s">
        <v>802</v>
      </c>
    </row>
    <row r="250" spans="1:8" s="50" customFormat="1">
      <c r="A250" s="165" t="s">
        <v>481</v>
      </c>
      <c r="B250" s="166" t="s">
        <v>482</v>
      </c>
      <c r="C250" s="159" t="s">
        <v>789</v>
      </c>
      <c r="D250" s="267">
        <f>D242+D243+D246</f>
        <v>7.2999999999999883</v>
      </c>
      <c r="E250" s="267">
        <f>E242+E243+E246</f>
        <v>1.279999999999984</v>
      </c>
      <c r="F250" s="159" t="s">
        <v>802</v>
      </c>
      <c r="G250" s="159" t="s">
        <v>802</v>
      </c>
      <c r="H250" s="159" t="s">
        <v>802</v>
      </c>
    </row>
    <row r="251" spans="1:8" s="50" customFormat="1">
      <c r="A251" s="165" t="s">
        <v>483</v>
      </c>
      <c r="B251" s="166" t="s">
        <v>484</v>
      </c>
      <c r="C251" s="159" t="s">
        <v>789</v>
      </c>
      <c r="D251" s="270">
        <v>3.2</v>
      </c>
      <c r="E251" s="283">
        <v>9.5</v>
      </c>
      <c r="F251" s="163">
        <f t="shared" ref="F251:F254" si="47">E251-D251</f>
        <v>6.3</v>
      </c>
      <c r="G251" s="164">
        <f t="shared" ref="G251:G254" si="48">F251/D251%</f>
        <v>196.875</v>
      </c>
      <c r="H251" s="159" t="s">
        <v>802</v>
      </c>
    </row>
    <row r="252" spans="1:8" s="50" customFormat="1">
      <c r="A252" s="165" t="s">
        <v>485</v>
      </c>
      <c r="B252" s="166" t="s">
        <v>486</v>
      </c>
      <c r="C252" s="159" t="s">
        <v>789</v>
      </c>
      <c r="D252" s="268">
        <f t="shared" ref="D252" si="49">D251+D250</f>
        <v>10.499999999999989</v>
      </c>
      <c r="E252" s="283">
        <v>13</v>
      </c>
      <c r="F252" s="163">
        <f t="shared" si="47"/>
        <v>2.5000000000000107</v>
      </c>
      <c r="G252" s="164">
        <f t="shared" si="48"/>
        <v>23.809523809523935</v>
      </c>
      <c r="H252" s="159" t="s">
        <v>802</v>
      </c>
    </row>
    <row r="253" spans="1:8" s="50" customFormat="1">
      <c r="A253" s="165" t="s">
        <v>487</v>
      </c>
      <c r="B253" s="166" t="s">
        <v>232</v>
      </c>
      <c r="C253" s="159" t="s">
        <v>330</v>
      </c>
      <c r="D253" s="274" t="s">
        <v>802</v>
      </c>
      <c r="E253" s="188" t="s">
        <v>802</v>
      </c>
      <c r="F253" s="159" t="s">
        <v>802</v>
      </c>
      <c r="G253" s="159" t="s">
        <v>802</v>
      </c>
      <c r="H253" s="159" t="s">
        <v>802</v>
      </c>
    </row>
    <row r="254" spans="1:8" s="50" customFormat="1">
      <c r="A254" s="165" t="s">
        <v>488</v>
      </c>
      <c r="B254" s="169" t="s">
        <v>489</v>
      </c>
      <c r="C254" s="159" t="s">
        <v>789</v>
      </c>
      <c r="D254" s="270">
        <v>9.6</v>
      </c>
      <c r="E254" s="283">
        <v>16.68</v>
      </c>
      <c r="F254" s="163">
        <f t="shared" si="47"/>
        <v>7.08</v>
      </c>
      <c r="G254" s="164">
        <f t="shared" si="48"/>
        <v>73.75</v>
      </c>
      <c r="H254" s="159" t="s">
        <v>802</v>
      </c>
    </row>
    <row r="255" spans="1:8" s="50" customFormat="1">
      <c r="A255" s="165" t="s">
        <v>490</v>
      </c>
      <c r="B255" s="167" t="s">
        <v>491</v>
      </c>
      <c r="C255" s="159" t="s">
        <v>789</v>
      </c>
      <c r="D255" s="274" t="s">
        <v>802</v>
      </c>
      <c r="E255" s="188" t="s">
        <v>802</v>
      </c>
      <c r="F255" s="159" t="s">
        <v>802</v>
      </c>
      <c r="G255" s="159" t="s">
        <v>802</v>
      </c>
      <c r="H255" s="159" t="s">
        <v>802</v>
      </c>
    </row>
    <row r="256" spans="1:8" s="50" customFormat="1">
      <c r="A256" s="165" t="s">
        <v>492</v>
      </c>
      <c r="B256" s="170" t="s">
        <v>493</v>
      </c>
      <c r="C256" s="159" t="s">
        <v>789</v>
      </c>
      <c r="D256" s="274" t="s">
        <v>802</v>
      </c>
      <c r="E256" s="188" t="s">
        <v>802</v>
      </c>
      <c r="F256" s="159" t="s">
        <v>802</v>
      </c>
      <c r="G256" s="159" t="s">
        <v>802</v>
      </c>
      <c r="H256" s="159" t="s">
        <v>802</v>
      </c>
    </row>
    <row r="257" spans="1:8" s="50" customFormat="1" ht="30">
      <c r="A257" s="165" t="s">
        <v>494</v>
      </c>
      <c r="B257" s="170" t="s">
        <v>495</v>
      </c>
      <c r="C257" s="159" t="s">
        <v>789</v>
      </c>
      <c r="D257" s="274" t="s">
        <v>802</v>
      </c>
      <c r="E257" s="188" t="s">
        <v>802</v>
      </c>
      <c r="F257" s="159" t="s">
        <v>802</v>
      </c>
      <c r="G257" s="159" t="s">
        <v>802</v>
      </c>
      <c r="H257" s="159" t="s">
        <v>802</v>
      </c>
    </row>
    <row r="258" spans="1:8" s="50" customFormat="1">
      <c r="A258" s="165" t="s">
        <v>496</v>
      </c>
      <c r="B258" s="171" t="s">
        <v>493</v>
      </c>
      <c r="C258" s="159" t="s">
        <v>789</v>
      </c>
      <c r="D258" s="274" t="s">
        <v>802</v>
      </c>
      <c r="E258" s="188" t="s">
        <v>802</v>
      </c>
      <c r="F258" s="159" t="s">
        <v>802</v>
      </c>
      <c r="G258" s="159" t="s">
        <v>802</v>
      </c>
      <c r="H258" s="159" t="s">
        <v>802</v>
      </c>
    </row>
    <row r="259" spans="1:8" s="50" customFormat="1" ht="30">
      <c r="A259" s="165" t="s">
        <v>497</v>
      </c>
      <c r="B259" s="170" t="s">
        <v>163</v>
      </c>
      <c r="C259" s="159" t="s">
        <v>789</v>
      </c>
      <c r="D259" s="274" t="s">
        <v>802</v>
      </c>
      <c r="E259" s="188" t="s">
        <v>802</v>
      </c>
      <c r="F259" s="159" t="s">
        <v>802</v>
      </c>
      <c r="G259" s="159" t="s">
        <v>802</v>
      </c>
      <c r="H259" s="159" t="s">
        <v>802</v>
      </c>
    </row>
    <row r="260" spans="1:8" s="50" customFormat="1">
      <c r="A260" s="165" t="s">
        <v>498</v>
      </c>
      <c r="B260" s="171" t="s">
        <v>493</v>
      </c>
      <c r="C260" s="159" t="s">
        <v>789</v>
      </c>
      <c r="D260" s="274" t="s">
        <v>802</v>
      </c>
      <c r="E260" s="188" t="s">
        <v>802</v>
      </c>
      <c r="F260" s="159" t="s">
        <v>802</v>
      </c>
      <c r="G260" s="159" t="s">
        <v>802</v>
      </c>
      <c r="H260" s="159" t="s">
        <v>802</v>
      </c>
    </row>
    <row r="261" spans="1:8" s="50" customFormat="1" ht="30">
      <c r="A261" s="165" t="s">
        <v>499</v>
      </c>
      <c r="B261" s="170" t="s">
        <v>164</v>
      </c>
      <c r="C261" s="159" t="s">
        <v>789</v>
      </c>
      <c r="D261" s="274" t="s">
        <v>802</v>
      </c>
      <c r="E261" s="188" t="s">
        <v>802</v>
      </c>
      <c r="F261" s="159" t="s">
        <v>802</v>
      </c>
      <c r="G261" s="159" t="s">
        <v>802</v>
      </c>
      <c r="H261" s="159" t="s">
        <v>802</v>
      </c>
    </row>
    <row r="262" spans="1:8" s="50" customFormat="1">
      <c r="A262" s="165" t="s">
        <v>500</v>
      </c>
      <c r="B262" s="171" t="s">
        <v>493</v>
      </c>
      <c r="C262" s="159" t="s">
        <v>789</v>
      </c>
      <c r="D262" s="274" t="s">
        <v>802</v>
      </c>
      <c r="E262" s="188" t="s">
        <v>802</v>
      </c>
      <c r="F262" s="159" t="s">
        <v>802</v>
      </c>
      <c r="G262" s="159" t="s">
        <v>802</v>
      </c>
      <c r="H262" s="159" t="s">
        <v>802</v>
      </c>
    </row>
    <row r="263" spans="1:8" s="50" customFormat="1">
      <c r="A263" s="165" t="s">
        <v>501</v>
      </c>
      <c r="B263" s="167" t="s">
        <v>502</v>
      </c>
      <c r="C263" s="159" t="s">
        <v>789</v>
      </c>
      <c r="D263" s="274" t="s">
        <v>802</v>
      </c>
      <c r="E263" s="188" t="s">
        <v>802</v>
      </c>
      <c r="F263" s="159" t="s">
        <v>802</v>
      </c>
      <c r="G263" s="159" t="s">
        <v>802</v>
      </c>
      <c r="H263" s="159" t="s">
        <v>802</v>
      </c>
    </row>
    <row r="264" spans="1:8" s="50" customFormat="1">
      <c r="A264" s="165" t="s">
        <v>503</v>
      </c>
      <c r="B264" s="170" t="s">
        <v>493</v>
      </c>
      <c r="C264" s="159" t="s">
        <v>789</v>
      </c>
      <c r="D264" s="274" t="s">
        <v>802</v>
      </c>
      <c r="E264" s="188" t="s">
        <v>802</v>
      </c>
      <c r="F264" s="159" t="s">
        <v>802</v>
      </c>
      <c r="G264" s="159" t="s">
        <v>802</v>
      </c>
      <c r="H264" s="159" t="s">
        <v>802</v>
      </c>
    </row>
    <row r="265" spans="1:8" s="50" customFormat="1">
      <c r="A265" s="165" t="s">
        <v>504</v>
      </c>
      <c r="B265" s="168" t="s">
        <v>83</v>
      </c>
      <c r="C265" s="159" t="s">
        <v>789</v>
      </c>
      <c r="D265" s="270">
        <v>9.6</v>
      </c>
      <c r="E265" s="332">
        <v>11.35</v>
      </c>
      <c r="F265" s="188" t="s">
        <v>802</v>
      </c>
      <c r="G265" s="188" t="s">
        <v>802</v>
      </c>
      <c r="H265" s="159" t="s">
        <v>802</v>
      </c>
    </row>
    <row r="266" spans="1:8" s="50" customFormat="1">
      <c r="A266" s="165" t="s">
        <v>505</v>
      </c>
      <c r="B266" s="170" t="s">
        <v>493</v>
      </c>
      <c r="C266" s="159" t="s">
        <v>789</v>
      </c>
      <c r="D266" s="274" t="s">
        <v>802</v>
      </c>
      <c r="E266" s="188" t="s">
        <v>802</v>
      </c>
      <c r="F266" s="159" t="s">
        <v>802</v>
      </c>
      <c r="G266" s="159" t="s">
        <v>802</v>
      </c>
      <c r="H266" s="159" t="s">
        <v>802</v>
      </c>
    </row>
    <row r="267" spans="1:8" s="50" customFormat="1">
      <c r="A267" s="165" t="s">
        <v>506</v>
      </c>
      <c r="B267" s="168" t="s">
        <v>507</v>
      </c>
      <c r="C267" s="159" t="s">
        <v>789</v>
      </c>
      <c r="D267" s="274" t="s">
        <v>802</v>
      </c>
      <c r="E267" s="188" t="s">
        <v>802</v>
      </c>
      <c r="F267" s="159" t="s">
        <v>802</v>
      </c>
      <c r="G267" s="159" t="s">
        <v>802</v>
      </c>
      <c r="H267" s="159" t="s">
        <v>802</v>
      </c>
    </row>
    <row r="268" spans="1:8" s="50" customFormat="1">
      <c r="A268" s="165" t="s">
        <v>508</v>
      </c>
      <c r="B268" s="170" t="s">
        <v>493</v>
      </c>
      <c r="C268" s="159" t="s">
        <v>789</v>
      </c>
      <c r="D268" s="274" t="s">
        <v>802</v>
      </c>
      <c r="E268" s="188" t="s">
        <v>802</v>
      </c>
      <c r="F268" s="159" t="s">
        <v>802</v>
      </c>
      <c r="G268" s="159" t="s">
        <v>802</v>
      </c>
      <c r="H268" s="159" t="s">
        <v>802</v>
      </c>
    </row>
    <row r="269" spans="1:8" s="50" customFormat="1">
      <c r="A269" s="165" t="s">
        <v>509</v>
      </c>
      <c r="B269" s="168" t="s">
        <v>510</v>
      </c>
      <c r="C269" s="159" t="s">
        <v>789</v>
      </c>
      <c r="D269" s="274">
        <v>0</v>
      </c>
      <c r="E269" s="332">
        <v>5.33</v>
      </c>
      <c r="F269" s="159" t="s">
        <v>802</v>
      </c>
      <c r="G269" s="159" t="s">
        <v>802</v>
      </c>
      <c r="H269" s="159" t="s">
        <v>802</v>
      </c>
    </row>
    <row r="270" spans="1:8" s="50" customFormat="1">
      <c r="A270" s="165" t="s">
        <v>511</v>
      </c>
      <c r="B270" s="170" t="s">
        <v>493</v>
      </c>
      <c r="C270" s="159" t="s">
        <v>789</v>
      </c>
      <c r="D270" s="274" t="s">
        <v>802</v>
      </c>
      <c r="E270" s="188" t="s">
        <v>802</v>
      </c>
      <c r="F270" s="159" t="s">
        <v>802</v>
      </c>
      <c r="G270" s="159" t="s">
        <v>802</v>
      </c>
      <c r="H270" s="159" t="s">
        <v>802</v>
      </c>
    </row>
    <row r="271" spans="1:8" s="50" customFormat="1">
      <c r="A271" s="165" t="s">
        <v>512</v>
      </c>
      <c r="B271" s="168" t="s">
        <v>85</v>
      </c>
      <c r="C271" s="159" t="s">
        <v>789</v>
      </c>
      <c r="D271" s="274" t="s">
        <v>802</v>
      </c>
      <c r="E271" s="188" t="s">
        <v>802</v>
      </c>
      <c r="F271" s="159" t="s">
        <v>802</v>
      </c>
      <c r="G271" s="159" t="s">
        <v>802</v>
      </c>
      <c r="H271" s="159" t="s">
        <v>802</v>
      </c>
    </row>
    <row r="272" spans="1:8" s="50" customFormat="1">
      <c r="A272" s="165" t="s">
        <v>513</v>
      </c>
      <c r="B272" s="170" t="s">
        <v>493</v>
      </c>
      <c r="C272" s="159" t="s">
        <v>789</v>
      </c>
      <c r="D272" s="274" t="s">
        <v>802</v>
      </c>
      <c r="E272" s="188" t="s">
        <v>802</v>
      </c>
      <c r="F272" s="159" t="s">
        <v>802</v>
      </c>
      <c r="G272" s="159" t="s">
        <v>802</v>
      </c>
      <c r="H272" s="159" t="s">
        <v>802</v>
      </c>
    </row>
    <row r="273" spans="1:8" s="50" customFormat="1">
      <c r="A273" s="165" t="s">
        <v>512</v>
      </c>
      <c r="B273" s="168" t="s">
        <v>514</v>
      </c>
      <c r="C273" s="159" t="s">
        <v>789</v>
      </c>
      <c r="D273" s="274" t="s">
        <v>802</v>
      </c>
      <c r="E273" s="188" t="s">
        <v>802</v>
      </c>
      <c r="F273" s="159" t="s">
        <v>802</v>
      </c>
      <c r="G273" s="159" t="s">
        <v>802</v>
      </c>
      <c r="H273" s="159" t="s">
        <v>802</v>
      </c>
    </row>
    <row r="274" spans="1:8" s="50" customFormat="1">
      <c r="A274" s="165" t="s">
        <v>515</v>
      </c>
      <c r="B274" s="170" t="s">
        <v>493</v>
      </c>
      <c r="C274" s="159" t="s">
        <v>789</v>
      </c>
      <c r="D274" s="274" t="s">
        <v>802</v>
      </c>
      <c r="E274" s="188" t="s">
        <v>802</v>
      </c>
      <c r="F274" s="159" t="s">
        <v>802</v>
      </c>
      <c r="G274" s="159" t="s">
        <v>802</v>
      </c>
      <c r="H274" s="159" t="s">
        <v>802</v>
      </c>
    </row>
    <row r="275" spans="1:8" s="50" customFormat="1" ht="30">
      <c r="A275" s="165" t="s">
        <v>516</v>
      </c>
      <c r="B275" s="167" t="s">
        <v>517</v>
      </c>
      <c r="C275" s="159" t="s">
        <v>789</v>
      </c>
      <c r="D275" s="274" t="s">
        <v>802</v>
      </c>
      <c r="E275" s="188" t="s">
        <v>802</v>
      </c>
      <c r="F275" s="159" t="s">
        <v>802</v>
      </c>
      <c r="G275" s="159" t="s">
        <v>802</v>
      </c>
      <c r="H275" s="159" t="s">
        <v>802</v>
      </c>
    </row>
    <row r="276" spans="1:8" s="50" customFormat="1">
      <c r="A276" s="165" t="s">
        <v>518</v>
      </c>
      <c r="B276" s="170" t="s">
        <v>493</v>
      </c>
      <c r="C276" s="159" t="s">
        <v>789</v>
      </c>
      <c r="D276" s="274" t="s">
        <v>802</v>
      </c>
      <c r="E276" s="188" t="s">
        <v>802</v>
      </c>
      <c r="F276" s="159" t="s">
        <v>802</v>
      </c>
      <c r="G276" s="159" t="s">
        <v>802</v>
      </c>
      <c r="H276" s="159" t="s">
        <v>802</v>
      </c>
    </row>
    <row r="277" spans="1:8" s="50" customFormat="1">
      <c r="A277" s="165" t="s">
        <v>519</v>
      </c>
      <c r="B277" s="170" t="s">
        <v>90</v>
      </c>
      <c r="C277" s="159" t="s">
        <v>789</v>
      </c>
      <c r="D277" s="274" t="s">
        <v>802</v>
      </c>
      <c r="E277" s="188" t="s">
        <v>802</v>
      </c>
      <c r="F277" s="159" t="s">
        <v>802</v>
      </c>
      <c r="G277" s="159" t="s">
        <v>802</v>
      </c>
      <c r="H277" s="159" t="s">
        <v>802</v>
      </c>
    </row>
    <row r="278" spans="1:8" s="50" customFormat="1">
      <c r="A278" s="165" t="s">
        <v>520</v>
      </c>
      <c r="B278" s="171" t="s">
        <v>493</v>
      </c>
      <c r="C278" s="159" t="s">
        <v>789</v>
      </c>
      <c r="D278" s="274" t="s">
        <v>802</v>
      </c>
      <c r="E278" s="188" t="s">
        <v>802</v>
      </c>
      <c r="F278" s="159" t="s">
        <v>802</v>
      </c>
      <c r="G278" s="159" t="s">
        <v>802</v>
      </c>
      <c r="H278" s="159" t="s">
        <v>802</v>
      </c>
    </row>
    <row r="279" spans="1:8" s="50" customFormat="1">
      <c r="A279" s="165" t="s">
        <v>521</v>
      </c>
      <c r="B279" s="170" t="s">
        <v>91</v>
      </c>
      <c r="C279" s="159" t="s">
        <v>789</v>
      </c>
      <c r="D279" s="274" t="s">
        <v>802</v>
      </c>
      <c r="E279" s="188" t="s">
        <v>802</v>
      </c>
      <c r="F279" s="159" t="s">
        <v>802</v>
      </c>
      <c r="G279" s="159" t="s">
        <v>802</v>
      </c>
      <c r="H279" s="159" t="s">
        <v>802</v>
      </c>
    </row>
    <row r="280" spans="1:8" s="50" customFormat="1">
      <c r="A280" s="165" t="s">
        <v>522</v>
      </c>
      <c r="B280" s="171" t="s">
        <v>493</v>
      </c>
      <c r="C280" s="159" t="s">
        <v>789</v>
      </c>
      <c r="D280" s="274" t="s">
        <v>802</v>
      </c>
      <c r="E280" s="188" t="s">
        <v>802</v>
      </c>
      <c r="F280" s="159" t="s">
        <v>802</v>
      </c>
      <c r="G280" s="159" t="s">
        <v>802</v>
      </c>
      <c r="H280" s="159" t="s">
        <v>802</v>
      </c>
    </row>
    <row r="281" spans="1:8" s="50" customFormat="1">
      <c r="A281" s="165" t="s">
        <v>523</v>
      </c>
      <c r="B281" s="167" t="s">
        <v>524</v>
      </c>
      <c r="C281" s="159" t="s">
        <v>789</v>
      </c>
      <c r="D281" s="274" t="s">
        <v>802</v>
      </c>
      <c r="E281" s="188" t="s">
        <v>802</v>
      </c>
      <c r="F281" s="159" t="s">
        <v>802</v>
      </c>
      <c r="G281" s="159" t="s">
        <v>802</v>
      </c>
      <c r="H281" s="159" t="s">
        <v>802</v>
      </c>
    </row>
    <row r="282" spans="1:8" s="50" customFormat="1">
      <c r="A282" s="165" t="s">
        <v>525</v>
      </c>
      <c r="B282" s="170" t="s">
        <v>493</v>
      </c>
      <c r="C282" s="159" t="s">
        <v>789</v>
      </c>
      <c r="D282" s="274" t="s">
        <v>802</v>
      </c>
      <c r="E282" s="188" t="s">
        <v>802</v>
      </c>
      <c r="F282" s="159" t="s">
        <v>802</v>
      </c>
      <c r="G282" s="159" t="s">
        <v>802</v>
      </c>
      <c r="H282" s="159" t="s">
        <v>802</v>
      </c>
    </row>
    <row r="283" spans="1:8" s="50" customFormat="1">
      <c r="A283" s="165" t="s">
        <v>526</v>
      </c>
      <c r="B283" s="169" t="s">
        <v>527</v>
      </c>
      <c r="C283" s="159" t="s">
        <v>789</v>
      </c>
      <c r="D283" s="270">
        <v>17.3</v>
      </c>
      <c r="E283" s="283">
        <v>17.11</v>
      </c>
      <c r="F283" s="161">
        <f>E283-D283</f>
        <v>-0.19000000000000128</v>
      </c>
      <c r="G283" s="164">
        <f>F283/D283%</f>
        <v>-1.0982658959537646</v>
      </c>
      <c r="H283" s="159" t="s">
        <v>802</v>
      </c>
    </row>
    <row r="284" spans="1:8" s="50" customFormat="1">
      <c r="A284" s="165" t="s">
        <v>528</v>
      </c>
      <c r="B284" s="167" t="s">
        <v>529</v>
      </c>
      <c r="C284" s="159" t="s">
        <v>789</v>
      </c>
      <c r="D284" s="274" t="s">
        <v>802</v>
      </c>
      <c r="E284" s="188" t="s">
        <v>802</v>
      </c>
      <c r="F284" s="159" t="s">
        <v>802</v>
      </c>
      <c r="G284" s="159" t="s">
        <v>802</v>
      </c>
      <c r="H284" s="159" t="s">
        <v>802</v>
      </c>
    </row>
    <row r="285" spans="1:8" s="50" customFormat="1">
      <c r="A285" s="165" t="s">
        <v>530</v>
      </c>
      <c r="B285" s="170" t="s">
        <v>493</v>
      </c>
      <c r="C285" s="159" t="s">
        <v>789</v>
      </c>
      <c r="D285" s="274" t="s">
        <v>802</v>
      </c>
      <c r="E285" s="188" t="s">
        <v>802</v>
      </c>
      <c r="F285" s="159" t="s">
        <v>802</v>
      </c>
      <c r="G285" s="159" t="s">
        <v>802</v>
      </c>
      <c r="H285" s="159" t="s">
        <v>802</v>
      </c>
    </row>
    <row r="286" spans="1:8" s="50" customFormat="1">
      <c r="A286" s="165" t="s">
        <v>531</v>
      </c>
      <c r="B286" s="167" t="s">
        <v>532</v>
      </c>
      <c r="C286" s="159" t="s">
        <v>789</v>
      </c>
      <c r="D286" s="274" t="s">
        <v>802</v>
      </c>
      <c r="E286" s="188" t="s">
        <v>802</v>
      </c>
      <c r="F286" s="188" t="s">
        <v>802</v>
      </c>
      <c r="G286" s="188" t="s">
        <v>802</v>
      </c>
      <c r="H286" s="159" t="s">
        <v>802</v>
      </c>
    </row>
    <row r="287" spans="1:8" s="50" customFormat="1">
      <c r="A287" s="165" t="s">
        <v>533</v>
      </c>
      <c r="B287" s="170" t="s">
        <v>365</v>
      </c>
      <c r="C287" s="159" t="s">
        <v>789</v>
      </c>
      <c r="D287" s="274" t="s">
        <v>802</v>
      </c>
      <c r="E287" s="188" t="s">
        <v>802</v>
      </c>
      <c r="F287" s="159" t="s">
        <v>802</v>
      </c>
      <c r="G287" s="159" t="s">
        <v>802</v>
      </c>
      <c r="H287" s="159" t="s">
        <v>802</v>
      </c>
    </row>
    <row r="288" spans="1:8" s="50" customFormat="1">
      <c r="A288" s="165" t="s">
        <v>534</v>
      </c>
      <c r="B288" s="171" t="s">
        <v>493</v>
      </c>
      <c r="C288" s="159" t="s">
        <v>789</v>
      </c>
      <c r="D288" s="274" t="s">
        <v>802</v>
      </c>
      <c r="E288" s="188" t="s">
        <v>802</v>
      </c>
      <c r="F288" s="159" t="s">
        <v>802</v>
      </c>
      <c r="G288" s="159" t="s">
        <v>802</v>
      </c>
      <c r="H288" s="159" t="s">
        <v>802</v>
      </c>
    </row>
    <row r="289" spans="1:8" s="50" customFormat="1">
      <c r="A289" s="165" t="s">
        <v>535</v>
      </c>
      <c r="B289" s="170" t="s">
        <v>536</v>
      </c>
      <c r="C289" s="159" t="s">
        <v>789</v>
      </c>
      <c r="D289" s="274" t="s">
        <v>802</v>
      </c>
      <c r="E289" s="188" t="s">
        <v>802</v>
      </c>
      <c r="F289" s="188" t="s">
        <v>802</v>
      </c>
      <c r="G289" s="188" t="s">
        <v>802</v>
      </c>
      <c r="H289" s="159" t="s">
        <v>802</v>
      </c>
    </row>
    <row r="290" spans="1:8" s="50" customFormat="1">
      <c r="A290" s="165" t="s">
        <v>537</v>
      </c>
      <c r="B290" s="171" t="s">
        <v>493</v>
      </c>
      <c r="C290" s="159" t="s">
        <v>789</v>
      </c>
      <c r="D290" s="274" t="s">
        <v>802</v>
      </c>
      <c r="E290" s="188" t="s">
        <v>802</v>
      </c>
      <c r="F290" s="159" t="s">
        <v>802</v>
      </c>
      <c r="G290" s="159" t="s">
        <v>802</v>
      </c>
      <c r="H290" s="159" t="s">
        <v>802</v>
      </c>
    </row>
    <row r="291" spans="1:8" s="50" customFormat="1" ht="30">
      <c r="A291" s="165" t="s">
        <v>538</v>
      </c>
      <c r="B291" s="167" t="s">
        <v>539</v>
      </c>
      <c r="C291" s="159" t="s">
        <v>789</v>
      </c>
      <c r="D291" s="274" t="s">
        <v>802</v>
      </c>
      <c r="E291" s="188" t="s">
        <v>802</v>
      </c>
      <c r="F291" s="159" t="s">
        <v>802</v>
      </c>
      <c r="G291" s="159" t="s">
        <v>802</v>
      </c>
      <c r="H291" s="159" t="s">
        <v>802</v>
      </c>
    </row>
    <row r="292" spans="1:8" s="50" customFormat="1">
      <c r="A292" s="165" t="s">
        <v>540</v>
      </c>
      <c r="B292" s="170" t="s">
        <v>493</v>
      </c>
      <c r="C292" s="159" t="s">
        <v>789</v>
      </c>
      <c r="D292" s="274" t="s">
        <v>802</v>
      </c>
      <c r="E292" s="188" t="s">
        <v>802</v>
      </c>
      <c r="F292" s="159" t="s">
        <v>802</v>
      </c>
      <c r="G292" s="159" t="s">
        <v>802</v>
      </c>
      <c r="H292" s="159" t="s">
        <v>802</v>
      </c>
    </row>
    <row r="293" spans="1:8" s="50" customFormat="1">
      <c r="A293" s="165" t="s">
        <v>541</v>
      </c>
      <c r="B293" s="167" t="s">
        <v>542</v>
      </c>
      <c r="C293" s="159" t="s">
        <v>789</v>
      </c>
      <c r="D293" s="274" t="s">
        <v>802</v>
      </c>
      <c r="E293" s="188" t="s">
        <v>802</v>
      </c>
      <c r="F293" s="159" t="s">
        <v>802</v>
      </c>
      <c r="G293" s="159" t="s">
        <v>802</v>
      </c>
      <c r="H293" s="159" t="s">
        <v>802</v>
      </c>
    </row>
    <row r="294" spans="1:8" s="50" customFormat="1">
      <c r="A294" s="165" t="s">
        <v>543</v>
      </c>
      <c r="B294" s="170" t="s">
        <v>493</v>
      </c>
      <c r="C294" s="159" t="s">
        <v>789</v>
      </c>
      <c r="D294" s="274" t="s">
        <v>802</v>
      </c>
      <c r="E294" s="188" t="s">
        <v>802</v>
      </c>
      <c r="F294" s="159" t="s">
        <v>802</v>
      </c>
      <c r="G294" s="159" t="s">
        <v>802</v>
      </c>
      <c r="H294" s="159" t="s">
        <v>802</v>
      </c>
    </row>
    <row r="295" spans="1:8" s="50" customFormat="1">
      <c r="A295" s="165" t="s">
        <v>544</v>
      </c>
      <c r="B295" s="167" t="s">
        <v>545</v>
      </c>
      <c r="C295" s="159" t="s">
        <v>789</v>
      </c>
      <c r="D295" s="274" t="s">
        <v>802</v>
      </c>
      <c r="E295" s="188" t="s">
        <v>802</v>
      </c>
      <c r="F295" s="188" t="s">
        <v>802</v>
      </c>
      <c r="G295" s="188" t="s">
        <v>802</v>
      </c>
      <c r="H295" s="159" t="s">
        <v>802</v>
      </c>
    </row>
    <row r="296" spans="1:8" s="50" customFormat="1">
      <c r="A296" s="165" t="s">
        <v>546</v>
      </c>
      <c r="B296" s="170" t="s">
        <v>493</v>
      </c>
      <c r="C296" s="159" t="s">
        <v>789</v>
      </c>
      <c r="D296" s="274" t="s">
        <v>802</v>
      </c>
      <c r="E296" s="188" t="s">
        <v>802</v>
      </c>
      <c r="F296" s="188" t="s">
        <v>802</v>
      </c>
      <c r="G296" s="188" t="s">
        <v>802</v>
      </c>
      <c r="H296" s="159" t="s">
        <v>802</v>
      </c>
    </row>
    <row r="297" spans="1:8" s="50" customFormat="1">
      <c r="A297" s="165" t="s">
        <v>547</v>
      </c>
      <c r="B297" s="167" t="s">
        <v>548</v>
      </c>
      <c r="C297" s="159" t="s">
        <v>789</v>
      </c>
      <c r="D297" s="274" t="s">
        <v>802</v>
      </c>
      <c r="E297" s="188" t="s">
        <v>802</v>
      </c>
      <c r="F297" s="188" t="s">
        <v>802</v>
      </c>
      <c r="G297" s="188" t="s">
        <v>802</v>
      </c>
      <c r="H297" s="159" t="s">
        <v>802</v>
      </c>
    </row>
    <row r="298" spans="1:8" s="50" customFormat="1">
      <c r="A298" s="165" t="s">
        <v>549</v>
      </c>
      <c r="B298" s="170" t="s">
        <v>493</v>
      </c>
      <c r="C298" s="159" t="s">
        <v>789</v>
      </c>
      <c r="D298" s="274" t="s">
        <v>802</v>
      </c>
      <c r="E298" s="188" t="s">
        <v>802</v>
      </c>
      <c r="F298" s="188" t="s">
        <v>802</v>
      </c>
      <c r="G298" s="188" t="s">
        <v>802</v>
      </c>
      <c r="H298" s="159" t="s">
        <v>802</v>
      </c>
    </row>
    <row r="299" spans="1:8" s="50" customFormat="1">
      <c r="A299" s="165" t="s">
        <v>550</v>
      </c>
      <c r="B299" s="167" t="s">
        <v>551</v>
      </c>
      <c r="C299" s="159" t="s">
        <v>789</v>
      </c>
      <c r="D299" s="274" t="s">
        <v>802</v>
      </c>
      <c r="E299" s="188" t="s">
        <v>802</v>
      </c>
      <c r="F299" s="188" t="s">
        <v>802</v>
      </c>
      <c r="G299" s="188" t="s">
        <v>802</v>
      </c>
      <c r="H299" s="159" t="s">
        <v>802</v>
      </c>
    </row>
    <row r="300" spans="1:8" s="50" customFormat="1">
      <c r="A300" s="165" t="s">
        <v>552</v>
      </c>
      <c r="B300" s="170" t="s">
        <v>493</v>
      </c>
      <c r="C300" s="159" t="s">
        <v>789</v>
      </c>
      <c r="D300" s="274" t="s">
        <v>802</v>
      </c>
      <c r="E300" s="188" t="s">
        <v>802</v>
      </c>
      <c r="F300" s="159" t="s">
        <v>802</v>
      </c>
      <c r="G300" s="159" t="s">
        <v>802</v>
      </c>
      <c r="H300" s="159" t="s">
        <v>802</v>
      </c>
    </row>
    <row r="301" spans="1:8" s="50" customFormat="1" ht="30">
      <c r="A301" s="165" t="s">
        <v>553</v>
      </c>
      <c r="B301" s="167" t="s">
        <v>554</v>
      </c>
      <c r="C301" s="159" t="s">
        <v>789</v>
      </c>
      <c r="D301" s="274" t="s">
        <v>802</v>
      </c>
      <c r="E301" s="188" t="s">
        <v>802</v>
      </c>
      <c r="F301" s="159" t="s">
        <v>802</v>
      </c>
      <c r="G301" s="159" t="s">
        <v>802</v>
      </c>
      <c r="H301" s="159" t="s">
        <v>802</v>
      </c>
    </row>
    <row r="302" spans="1:8" s="50" customFormat="1">
      <c r="A302" s="165" t="s">
        <v>555</v>
      </c>
      <c r="B302" s="170" t="s">
        <v>493</v>
      </c>
      <c r="C302" s="159" t="s">
        <v>789</v>
      </c>
      <c r="D302" s="274" t="s">
        <v>802</v>
      </c>
      <c r="E302" s="188" t="s">
        <v>802</v>
      </c>
      <c r="F302" s="159" t="s">
        <v>802</v>
      </c>
      <c r="G302" s="159" t="s">
        <v>802</v>
      </c>
      <c r="H302" s="159" t="s">
        <v>802</v>
      </c>
    </row>
    <row r="303" spans="1:8" s="50" customFormat="1">
      <c r="A303" s="165" t="s">
        <v>556</v>
      </c>
      <c r="B303" s="167" t="s">
        <v>557</v>
      </c>
      <c r="C303" s="159" t="s">
        <v>789</v>
      </c>
      <c r="D303" s="274" t="s">
        <v>802</v>
      </c>
      <c r="E303" s="188" t="s">
        <v>802</v>
      </c>
      <c r="F303" s="188" t="s">
        <v>802</v>
      </c>
      <c r="G303" s="188" t="s">
        <v>802</v>
      </c>
      <c r="H303" s="159" t="s">
        <v>802</v>
      </c>
    </row>
    <row r="304" spans="1:8" s="50" customFormat="1">
      <c r="A304" s="165" t="s">
        <v>558</v>
      </c>
      <c r="B304" s="170" t="s">
        <v>493</v>
      </c>
      <c r="C304" s="159" t="s">
        <v>789</v>
      </c>
      <c r="D304" s="274" t="s">
        <v>802</v>
      </c>
      <c r="E304" s="188" t="s">
        <v>802</v>
      </c>
      <c r="F304" s="188" t="s">
        <v>802</v>
      </c>
      <c r="G304" s="188" t="s">
        <v>802</v>
      </c>
      <c r="H304" s="159" t="s">
        <v>802</v>
      </c>
    </row>
    <row r="305" spans="1:8" s="50" customFormat="1" ht="30">
      <c r="A305" s="165" t="s">
        <v>559</v>
      </c>
      <c r="B305" s="169" t="s">
        <v>560</v>
      </c>
      <c r="C305" s="159" t="s">
        <v>8</v>
      </c>
      <c r="D305" s="275">
        <f t="shared" ref="D305" si="50">D167/D23%</f>
        <v>124.13108242303872</v>
      </c>
      <c r="E305" s="285">
        <f>E167/E23%</f>
        <v>122.96440760604581</v>
      </c>
      <c r="F305" s="188" t="s">
        <v>802</v>
      </c>
      <c r="G305" s="188" t="s">
        <v>802</v>
      </c>
      <c r="H305" s="159" t="s">
        <v>802</v>
      </c>
    </row>
    <row r="306" spans="1:8" s="50" customFormat="1">
      <c r="A306" s="165" t="s">
        <v>561</v>
      </c>
      <c r="B306" s="167" t="s">
        <v>562</v>
      </c>
      <c r="C306" s="159" t="s">
        <v>8</v>
      </c>
      <c r="D306" s="274" t="s">
        <v>802</v>
      </c>
      <c r="E306" s="188" t="s">
        <v>802</v>
      </c>
      <c r="F306" s="159" t="s">
        <v>802</v>
      </c>
      <c r="G306" s="159" t="s">
        <v>802</v>
      </c>
      <c r="H306" s="159" t="s">
        <v>802</v>
      </c>
    </row>
    <row r="307" spans="1:8" s="50" customFormat="1" ht="30">
      <c r="A307" s="165" t="s">
        <v>563</v>
      </c>
      <c r="B307" s="167" t="s">
        <v>564</v>
      </c>
      <c r="C307" s="159" t="s">
        <v>8</v>
      </c>
      <c r="D307" s="274" t="s">
        <v>802</v>
      </c>
      <c r="E307" s="188" t="s">
        <v>802</v>
      </c>
      <c r="F307" s="159" t="s">
        <v>802</v>
      </c>
      <c r="G307" s="159" t="s">
        <v>802</v>
      </c>
      <c r="H307" s="159" t="s">
        <v>802</v>
      </c>
    </row>
    <row r="308" spans="1:8" s="50" customFormat="1" ht="30">
      <c r="A308" s="165" t="s">
        <v>565</v>
      </c>
      <c r="B308" s="167" t="s">
        <v>566</v>
      </c>
      <c r="C308" s="159" t="s">
        <v>8</v>
      </c>
      <c r="D308" s="274" t="s">
        <v>802</v>
      </c>
      <c r="E308" s="188" t="s">
        <v>802</v>
      </c>
      <c r="F308" s="159" t="s">
        <v>802</v>
      </c>
      <c r="G308" s="159" t="s">
        <v>802</v>
      </c>
      <c r="H308" s="159" t="s">
        <v>802</v>
      </c>
    </row>
    <row r="309" spans="1:8" s="50" customFormat="1" ht="30">
      <c r="A309" s="165" t="s">
        <v>567</v>
      </c>
      <c r="B309" s="167" t="s">
        <v>568</v>
      </c>
      <c r="C309" s="159" t="s">
        <v>8</v>
      </c>
      <c r="D309" s="274" t="s">
        <v>802</v>
      </c>
      <c r="E309" s="188" t="s">
        <v>802</v>
      </c>
      <c r="F309" s="159" t="s">
        <v>802</v>
      </c>
      <c r="G309" s="159" t="s">
        <v>802</v>
      </c>
      <c r="H309" s="159" t="s">
        <v>802</v>
      </c>
    </row>
    <row r="310" spans="1:8" s="50" customFormat="1">
      <c r="A310" s="165" t="s">
        <v>569</v>
      </c>
      <c r="B310" s="168" t="s">
        <v>570</v>
      </c>
      <c r="C310" s="159" t="s">
        <v>8</v>
      </c>
      <c r="D310" s="274" t="s">
        <v>802</v>
      </c>
      <c r="E310" s="188" t="s">
        <v>802</v>
      </c>
      <c r="F310" s="159" t="s">
        <v>802</v>
      </c>
      <c r="G310" s="159" t="s">
        <v>802</v>
      </c>
      <c r="H310" s="159" t="s">
        <v>802</v>
      </c>
    </row>
    <row r="311" spans="1:8" s="50" customFormat="1">
      <c r="A311" s="165" t="s">
        <v>571</v>
      </c>
      <c r="B311" s="168" t="s">
        <v>572</v>
      </c>
      <c r="C311" s="159" t="s">
        <v>8</v>
      </c>
      <c r="D311" s="274" t="s">
        <v>802</v>
      </c>
      <c r="E311" s="188" t="s">
        <v>802</v>
      </c>
      <c r="F311" s="159" t="s">
        <v>802</v>
      </c>
      <c r="G311" s="159" t="s">
        <v>802</v>
      </c>
      <c r="H311" s="159" t="s">
        <v>802</v>
      </c>
    </row>
    <row r="312" spans="1:8" s="50" customFormat="1">
      <c r="A312" s="165" t="s">
        <v>573</v>
      </c>
      <c r="B312" s="168" t="s">
        <v>574</v>
      </c>
      <c r="C312" s="159" t="s">
        <v>8</v>
      </c>
      <c r="D312" s="274" t="s">
        <v>802</v>
      </c>
      <c r="E312" s="188" t="s">
        <v>802</v>
      </c>
      <c r="F312" s="159" t="s">
        <v>802</v>
      </c>
      <c r="G312" s="159" t="s">
        <v>802</v>
      </c>
      <c r="H312" s="159" t="s">
        <v>802</v>
      </c>
    </row>
    <row r="313" spans="1:8" s="50" customFormat="1">
      <c r="A313" s="165" t="s">
        <v>575</v>
      </c>
      <c r="B313" s="168" t="s">
        <v>576</v>
      </c>
      <c r="C313" s="159" t="s">
        <v>8</v>
      </c>
      <c r="D313" s="274" t="s">
        <v>802</v>
      </c>
      <c r="E313" s="188" t="s">
        <v>802</v>
      </c>
      <c r="F313" s="159" t="s">
        <v>802</v>
      </c>
      <c r="G313" s="159" t="s">
        <v>802</v>
      </c>
      <c r="H313" s="159" t="s">
        <v>802</v>
      </c>
    </row>
    <row r="314" spans="1:8" s="50" customFormat="1">
      <c r="A314" s="165" t="s">
        <v>577</v>
      </c>
      <c r="B314" s="168" t="s">
        <v>578</v>
      </c>
      <c r="C314" s="159" t="s">
        <v>8</v>
      </c>
      <c r="D314" s="274" t="s">
        <v>802</v>
      </c>
      <c r="E314" s="188" t="s">
        <v>802</v>
      </c>
      <c r="F314" s="159" t="s">
        <v>802</v>
      </c>
      <c r="G314" s="159" t="s">
        <v>802</v>
      </c>
      <c r="H314" s="159" t="s">
        <v>802</v>
      </c>
    </row>
    <row r="315" spans="1:8" s="50" customFormat="1" ht="30">
      <c r="A315" s="165" t="s">
        <v>579</v>
      </c>
      <c r="B315" s="167" t="s">
        <v>580</v>
      </c>
      <c r="C315" s="159" t="s">
        <v>8</v>
      </c>
      <c r="D315" s="274" t="s">
        <v>802</v>
      </c>
      <c r="E315" s="188" t="s">
        <v>802</v>
      </c>
      <c r="F315" s="159" t="s">
        <v>802</v>
      </c>
      <c r="G315" s="159" t="s">
        <v>802</v>
      </c>
      <c r="H315" s="159" t="s">
        <v>802</v>
      </c>
    </row>
    <row r="316" spans="1:8" s="50" customFormat="1">
      <c r="A316" s="165" t="s">
        <v>581</v>
      </c>
      <c r="B316" s="172" t="s">
        <v>90</v>
      </c>
      <c r="C316" s="159" t="s">
        <v>8</v>
      </c>
      <c r="D316" s="274" t="s">
        <v>802</v>
      </c>
      <c r="E316" s="188" t="s">
        <v>802</v>
      </c>
      <c r="F316" s="159" t="s">
        <v>802</v>
      </c>
      <c r="G316" s="159" t="s">
        <v>802</v>
      </c>
      <c r="H316" s="159" t="s">
        <v>802</v>
      </c>
    </row>
    <row r="317" spans="1:8" s="50" customFormat="1">
      <c r="A317" s="165" t="s">
        <v>582</v>
      </c>
      <c r="B317" s="172" t="s">
        <v>91</v>
      </c>
      <c r="C317" s="159" t="s">
        <v>8</v>
      </c>
      <c r="D317" s="274" t="s">
        <v>802</v>
      </c>
      <c r="E317" s="188" t="s">
        <v>802</v>
      </c>
      <c r="F317" s="159" t="s">
        <v>802</v>
      </c>
      <c r="G317" s="159" t="s">
        <v>802</v>
      </c>
      <c r="H317" s="159" t="s">
        <v>802</v>
      </c>
    </row>
    <row r="318" spans="1:8" s="50" customFormat="1">
      <c r="A318" s="455" t="s">
        <v>583</v>
      </c>
      <c r="B318" s="455"/>
      <c r="C318" s="455"/>
      <c r="D318" s="455"/>
      <c r="E318" s="455"/>
      <c r="F318" s="455"/>
      <c r="G318" s="455"/>
      <c r="H318" s="455"/>
    </row>
    <row r="319" spans="1:8">
      <c r="A319" s="165" t="s">
        <v>584</v>
      </c>
      <c r="B319" s="166" t="s">
        <v>585</v>
      </c>
      <c r="C319" s="159" t="s">
        <v>330</v>
      </c>
      <c r="D319" s="274" t="s">
        <v>802</v>
      </c>
      <c r="E319" s="205" t="s">
        <v>586</v>
      </c>
      <c r="F319" s="159" t="s">
        <v>802</v>
      </c>
      <c r="G319" s="160" t="s">
        <v>586</v>
      </c>
      <c r="H319" s="160" t="s">
        <v>586</v>
      </c>
    </row>
    <row r="320" spans="1:8">
      <c r="A320" s="165" t="s">
        <v>587</v>
      </c>
      <c r="B320" s="169" t="s">
        <v>588</v>
      </c>
      <c r="C320" s="159" t="s">
        <v>1</v>
      </c>
      <c r="D320" s="274" t="s">
        <v>802</v>
      </c>
      <c r="E320" s="188" t="s">
        <v>802</v>
      </c>
      <c r="F320" s="159" t="s">
        <v>802</v>
      </c>
      <c r="G320" s="159" t="s">
        <v>802</v>
      </c>
      <c r="H320" s="159" t="s">
        <v>802</v>
      </c>
    </row>
    <row r="321" spans="1:8">
      <c r="A321" s="165" t="s">
        <v>589</v>
      </c>
      <c r="B321" s="169" t="s">
        <v>590</v>
      </c>
      <c r="C321" s="159" t="s">
        <v>591</v>
      </c>
      <c r="D321" s="274" t="s">
        <v>802</v>
      </c>
      <c r="E321" s="188" t="s">
        <v>802</v>
      </c>
      <c r="F321" s="159" t="s">
        <v>802</v>
      </c>
      <c r="G321" s="159" t="s">
        <v>802</v>
      </c>
      <c r="H321" s="159" t="s">
        <v>802</v>
      </c>
    </row>
    <row r="322" spans="1:8">
      <c r="A322" s="165" t="s">
        <v>592</v>
      </c>
      <c r="B322" s="169" t="s">
        <v>593</v>
      </c>
      <c r="C322" s="159" t="s">
        <v>1</v>
      </c>
      <c r="D322" s="274" t="s">
        <v>802</v>
      </c>
      <c r="E322" s="188" t="s">
        <v>802</v>
      </c>
      <c r="F322" s="159" t="s">
        <v>802</v>
      </c>
      <c r="G322" s="159" t="s">
        <v>802</v>
      </c>
      <c r="H322" s="159" t="s">
        <v>802</v>
      </c>
    </row>
    <row r="323" spans="1:8">
      <c r="A323" s="165" t="s">
        <v>594</v>
      </c>
      <c r="B323" s="169" t="s">
        <v>595</v>
      </c>
      <c r="C323" s="159" t="s">
        <v>591</v>
      </c>
      <c r="D323" s="274" t="s">
        <v>802</v>
      </c>
      <c r="E323" s="188" t="s">
        <v>802</v>
      </c>
      <c r="F323" s="159" t="s">
        <v>802</v>
      </c>
      <c r="G323" s="159" t="s">
        <v>802</v>
      </c>
      <c r="H323" s="159" t="s">
        <v>802</v>
      </c>
    </row>
    <row r="324" spans="1:8">
      <c r="A324" s="165" t="s">
        <v>596</v>
      </c>
      <c r="B324" s="169" t="s">
        <v>597</v>
      </c>
      <c r="C324" s="159" t="s">
        <v>598</v>
      </c>
      <c r="D324" s="274" t="s">
        <v>802</v>
      </c>
      <c r="E324" s="188" t="s">
        <v>802</v>
      </c>
      <c r="F324" s="159" t="s">
        <v>802</v>
      </c>
      <c r="G324" s="159" t="s">
        <v>802</v>
      </c>
      <c r="H324" s="159" t="s">
        <v>802</v>
      </c>
    </row>
    <row r="325" spans="1:8">
      <c r="A325" s="165" t="s">
        <v>599</v>
      </c>
      <c r="B325" s="169" t="s">
        <v>600</v>
      </c>
      <c r="C325" s="159" t="s">
        <v>330</v>
      </c>
      <c r="D325" s="274" t="s">
        <v>802</v>
      </c>
      <c r="E325" s="205" t="s">
        <v>586</v>
      </c>
      <c r="F325" s="159" t="s">
        <v>802</v>
      </c>
      <c r="G325" s="160" t="s">
        <v>586</v>
      </c>
      <c r="H325" s="160" t="s">
        <v>586</v>
      </c>
    </row>
    <row r="326" spans="1:8">
      <c r="A326" s="165" t="s">
        <v>601</v>
      </c>
      <c r="B326" s="167" t="s">
        <v>602</v>
      </c>
      <c r="C326" s="159" t="s">
        <v>598</v>
      </c>
      <c r="D326" s="274" t="s">
        <v>802</v>
      </c>
      <c r="E326" s="188" t="s">
        <v>802</v>
      </c>
      <c r="F326" s="159" t="s">
        <v>802</v>
      </c>
      <c r="G326" s="159" t="s">
        <v>802</v>
      </c>
      <c r="H326" s="159" t="s">
        <v>802</v>
      </c>
    </row>
    <row r="327" spans="1:8">
      <c r="A327" s="165" t="s">
        <v>603</v>
      </c>
      <c r="B327" s="167" t="s">
        <v>604</v>
      </c>
      <c r="C327" s="159" t="s">
        <v>605</v>
      </c>
      <c r="D327" s="274" t="s">
        <v>802</v>
      </c>
      <c r="E327" s="188" t="s">
        <v>802</v>
      </c>
      <c r="F327" s="159" t="s">
        <v>802</v>
      </c>
      <c r="G327" s="159" t="s">
        <v>802</v>
      </c>
      <c r="H327" s="159" t="s">
        <v>802</v>
      </c>
    </row>
    <row r="328" spans="1:8">
      <c r="A328" s="165" t="s">
        <v>606</v>
      </c>
      <c r="B328" s="169" t="s">
        <v>607</v>
      </c>
      <c r="C328" s="159" t="s">
        <v>330</v>
      </c>
      <c r="D328" s="274" t="s">
        <v>802</v>
      </c>
      <c r="E328" s="205" t="s">
        <v>586</v>
      </c>
      <c r="F328" s="159" t="s">
        <v>802</v>
      </c>
      <c r="G328" s="160" t="s">
        <v>586</v>
      </c>
      <c r="H328" s="160" t="s">
        <v>586</v>
      </c>
    </row>
    <row r="329" spans="1:8">
      <c r="A329" s="165" t="s">
        <v>608</v>
      </c>
      <c r="B329" s="167" t="s">
        <v>602</v>
      </c>
      <c r="C329" s="159" t="s">
        <v>598</v>
      </c>
      <c r="D329" s="274" t="s">
        <v>802</v>
      </c>
      <c r="E329" s="188" t="s">
        <v>802</v>
      </c>
      <c r="F329" s="159" t="s">
        <v>802</v>
      </c>
      <c r="G329" s="159" t="s">
        <v>802</v>
      </c>
      <c r="H329" s="159" t="s">
        <v>802</v>
      </c>
    </row>
    <row r="330" spans="1:8">
      <c r="A330" s="165" t="s">
        <v>609</v>
      </c>
      <c r="B330" s="167" t="s">
        <v>610</v>
      </c>
      <c r="C330" s="159" t="s">
        <v>1</v>
      </c>
      <c r="D330" s="274" t="s">
        <v>802</v>
      </c>
      <c r="E330" s="188" t="s">
        <v>802</v>
      </c>
      <c r="F330" s="159" t="s">
        <v>802</v>
      </c>
      <c r="G330" s="159" t="s">
        <v>802</v>
      </c>
      <c r="H330" s="159" t="s">
        <v>802</v>
      </c>
    </row>
    <row r="331" spans="1:8">
      <c r="A331" s="165" t="s">
        <v>611</v>
      </c>
      <c r="B331" s="167" t="s">
        <v>604</v>
      </c>
      <c r="C331" s="159" t="s">
        <v>605</v>
      </c>
      <c r="D331" s="274" t="s">
        <v>802</v>
      </c>
      <c r="E331" s="188" t="s">
        <v>802</v>
      </c>
      <c r="F331" s="159" t="s">
        <v>802</v>
      </c>
      <c r="G331" s="159" t="s">
        <v>802</v>
      </c>
      <c r="H331" s="159" t="s">
        <v>802</v>
      </c>
    </row>
    <row r="332" spans="1:8">
      <c r="A332" s="165" t="s">
        <v>612</v>
      </c>
      <c r="B332" s="169" t="s">
        <v>613</v>
      </c>
      <c r="C332" s="159" t="s">
        <v>330</v>
      </c>
      <c r="D332" s="274" t="s">
        <v>802</v>
      </c>
      <c r="E332" s="205" t="s">
        <v>586</v>
      </c>
      <c r="F332" s="159" t="s">
        <v>802</v>
      </c>
      <c r="G332" s="160" t="s">
        <v>586</v>
      </c>
      <c r="H332" s="160" t="s">
        <v>586</v>
      </c>
    </row>
    <row r="333" spans="1:8">
      <c r="A333" s="165" t="s">
        <v>614</v>
      </c>
      <c r="B333" s="167" t="s">
        <v>602</v>
      </c>
      <c r="C333" s="159" t="s">
        <v>598</v>
      </c>
      <c r="D333" s="274" t="s">
        <v>802</v>
      </c>
      <c r="E333" s="188" t="s">
        <v>802</v>
      </c>
      <c r="F333" s="159" t="s">
        <v>802</v>
      </c>
      <c r="G333" s="159" t="s">
        <v>802</v>
      </c>
      <c r="H333" s="159" t="s">
        <v>802</v>
      </c>
    </row>
    <row r="334" spans="1:8">
      <c r="A334" s="165" t="s">
        <v>615</v>
      </c>
      <c r="B334" s="167" t="s">
        <v>604</v>
      </c>
      <c r="C334" s="159" t="s">
        <v>605</v>
      </c>
      <c r="D334" s="274" t="s">
        <v>802</v>
      </c>
      <c r="E334" s="188" t="s">
        <v>802</v>
      </c>
      <c r="F334" s="159" t="s">
        <v>802</v>
      </c>
      <c r="G334" s="159" t="s">
        <v>802</v>
      </c>
      <c r="H334" s="159" t="s">
        <v>802</v>
      </c>
    </row>
    <row r="335" spans="1:8">
      <c r="A335" s="165" t="s">
        <v>616</v>
      </c>
      <c r="B335" s="169" t="s">
        <v>617</v>
      </c>
      <c r="C335" s="159" t="s">
        <v>330</v>
      </c>
      <c r="D335" s="274" t="s">
        <v>802</v>
      </c>
      <c r="E335" s="205" t="s">
        <v>586</v>
      </c>
      <c r="F335" s="159" t="s">
        <v>802</v>
      </c>
      <c r="G335" s="160" t="s">
        <v>586</v>
      </c>
      <c r="H335" s="160" t="s">
        <v>586</v>
      </c>
    </row>
    <row r="336" spans="1:8">
      <c r="A336" s="165" t="s">
        <v>618</v>
      </c>
      <c r="B336" s="167" t="s">
        <v>602</v>
      </c>
      <c r="C336" s="159" t="s">
        <v>598</v>
      </c>
      <c r="D336" s="274" t="s">
        <v>802</v>
      </c>
      <c r="E336" s="188" t="s">
        <v>802</v>
      </c>
      <c r="F336" s="159" t="s">
        <v>802</v>
      </c>
      <c r="G336" s="159" t="s">
        <v>802</v>
      </c>
      <c r="H336" s="159" t="s">
        <v>802</v>
      </c>
    </row>
    <row r="337" spans="1:8">
      <c r="A337" s="165" t="s">
        <v>619</v>
      </c>
      <c r="B337" s="167" t="s">
        <v>610</v>
      </c>
      <c r="C337" s="159" t="s">
        <v>1</v>
      </c>
      <c r="D337" s="274" t="s">
        <v>802</v>
      </c>
      <c r="E337" s="188" t="s">
        <v>802</v>
      </c>
      <c r="F337" s="159" t="s">
        <v>802</v>
      </c>
      <c r="G337" s="159" t="s">
        <v>802</v>
      </c>
      <c r="H337" s="159" t="s">
        <v>802</v>
      </c>
    </row>
    <row r="338" spans="1:8">
      <c r="A338" s="165" t="s">
        <v>620</v>
      </c>
      <c r="B338" s="167" t="s">
        <v>604</v>
      </c>
      <c r="C338" s="159" t="s">
        <v>605</v>
      </c>
      <c r="D338" s="274" t="s">
        <v>802</v>
      </c>
      <c r="E338" s="188" t="s">
        <v>802</v>
      </c>
      <c r="F338" s="159" t="s">
        <v>802</v>
      </c>
      <c r="G338" s="159" t="s">
        <v>802</v>
      </c>
      <c r="H338" s="159" t="s">
        <v>802</v>
      </c>
    </row>
    <row r="339" spans="1:8">
      <c r="A339" s="165" t="s">
        <v>621</v>
      </c>
      <c r="B339" s="166" t="s">
        <v>622</v>
      </c>
      <c r="C339" s="159" t="s">
        <v>330</v>
      </c>
      <c r="D339" s="276" t="s">
        <v>586</v>
      </c>
      <c r="E339" s="205" t="s">
        <v>586</v>
      </c>
      <c r="F339" s="159" t="s">
        <v>802</v>
      </c>
      <c r="G339" s="160" t="s">
        <v>586</v>
      </c>
      <c r="H339" s="160" t="s">
        <v>586</v>
      </c>
    </row>
    <row r="340" spans="1:8">
      <c r="A340" s="165" t="s">
        <v>623</v>
      </c>
      <c r="B340" s="169" t="s">
        <v>624</v>
      </c>
      <c r="C340" s="159" t="s">
        <v>598</v>
      </c>
      <c r="D340" s="284">
        <v>60.53</v>
      </c>
      <c r="E340" s="283">
        <v>60.01</v>
      </c>
      <c r="F340" s="163">
        <f>E340-D340</f>
        <v>-0.52000000000000313</v>
      </c>
      <c r="G340" s="164">
        <f t="shared" ref="G340:G349" si="51">F340/D340%</f>
        <v>-0.85907814306955732</v>
      </c>
      <c r="H340" s="159" t="s">
        <v>802</v>
      </c>
    </row>
    <row r="341" spans="1:8" ht="30">
      <c r="A341" s="165" t="s">
        <v>625</v>
      </c>
      <c r="B341" s="167" t="s">
        <v>626</v>
      </c>
      <c r="C341" s="159" t="s">
        <v>598</v>
      </c>
      <c r="D341" s="284">
        <v>60.53</v>
      </c>
      <c r="E341" s="283">
        <v>60.01</v>
      </c>
      <c r="F341" s="163">
        <f>E341-D341</f>
        <v>-0.52000000000000313</v>
      </c>
      <c r="G341" s="164">
        <f t="shared" si="51"/>
        <v>-0.85907814306955732</v>
      </c>
      <c r="H341" s="159" t="s">
        <v>802</v>
      </c>
    </row>
    <row r="342" spans="1:8">
      <c r="A342" s="165" t="s">
        <v>627</v>
      </c>
      <c r="B342" s="172" t="s">
        <v>628</v>
      </c>
      <c r="C342" s="159" t="s">
        <v>598</v>
      </c>
      <c r="D342" s="274" t="s">
        <v>802</v>
      </c>
      <c r="E342" s="188" t="s">
        <v>802</v>
      </c>
      <c r="F342" s="159" t="s">
        <v>802</v>
      </c>
      <c r="G342" s="159" t="s">
        <v>802</v>
      </c>
      <c r="H342" s="159" t="s">
        <v>802</v>
      </c>
    </row>
    <row r="343" spans="1:8">
      <c r="A343" s="165" t="s">
        <v>629</v>
      </c>
      <c r="B343" s="172" t="s">
        <v>630</v>
      </c>
      <c r="C343" s="159" t="s">
        <v>598</v>
      </c>
      <c r="D343" s="263">
        <v>57.94</v>
      </c>
      <c r="E343" s="283">
        <v>60.6</v>
      </c>
      <c r="F343" s="163">
        <f t="shared" ref="F343:F346" si="52">E343-D343</f>
        <v>2.6600000000000037</v>
      </c>
      <c r="G343" s="164">
        <f t="shared" si="51"/>
        <v>4.5909561615464334</v>
      </c>
      <c r="H343" s="159" t="s">
        <v>802</v>
      </c>
    </row>
    <row r="344" spans="1:8">
      <c r="A344" s="165" t="s">
        <v>631</v>
      </c>
      <c r="B344" s="169" t="s">
        <v>632</v>
      </c>
      <c r="C344" s="159" t="s">
        <v>598</v>
      </c>
      <c r="D344" s="316">
        <v>12.044</v>
      </c>
      <c r="E344" s="283">
        <v>7.6159999999999997</v>
      </c>
      <c r="F344" s="163">
        <f t="shared" si="52"/>
        <v>-4.4280000000000008</v>
      </c>
      <c r="G344" s="164">
        <f t="shared" si="51"/>
        <v>-36.765194287612097</v>
      </c>
      <c r="H344" s="159" t="s">
        <v>802</v>
      </c>
    </row>
    <row r="345" spans="1:8">
      <c r="A345" s="165" t="s">
        <v>633</v>
      </c>
      <c r="B345" s="169" t="s">
        <v>634</v>
      </c>
      <c r="C345" s="159" t="s">
        <v>1</v>
      </c>
      <c r="D345" s="284">
        <v>12.773999999999999</v>
      </c>
      <c r="E345" s="332">
        <v>12.63</v>
      </c>
      <c r="F345" s="163">
        <f t="shared" si="52"/>
        <v>-0.14399999999999835</v>
      </c>
      <c r="G345" s="164">
        <f t="shared" si="51"/>
        <v>-1.1272898074213118</v>
      </c>
      <c r="H345" s="159" t="s">
        <v>802</v>
      </c>
    </row>
    <row r="346" spans="1:8" ht="30">
      <c r="A346" s="165" t="s">
        <v>635</v>
      </c>
      <c r="B346" s="167" t="s">
        <v>636</v>
      </c>
      <c r="C346" s="159" t="s">
        <v>1</v>
      </c>
      <c r="D346" s="284">
        <v>12.773999999999999</v>
      </c>
      <c r="E346" s="332">
        <v>12.63</v>
      </c>
      <c r="F346" s="163">
        <f t="shared" si="52"/>
        <v>-0.14399999999999835</v>
      </c>
      <c r="G346" s="164">
        <f t="shared" si="51"/>
        <v>-1.1272898074213118</v>
      </c>
      <c r="H346" s="159" t="s">
        <v>802</v>
      </c>
    </row>
    <row r="347" spans="1:8">
      <c r="A347" s="165" t="s">
        <v>637</v>
      </c>
      <c r="B347" s="172" t="s">
        <v>628</v>
      </c>
      <c r="C347" s="159" t="s">
        <v>1</v>
      </c>
      <c r="D347" s="263" t="s">
        <v>802</v>
      </c>
      <c r="E347" s="188" t="s">
        <v>802</v>
      </c>
      <c r="F347" s="159" t="s">
        <v>802</v>
      </c>
      <c r="G347" s="159" t="s">
        <v>802</v>
      </c>
      <c r="H347" s="159" t="s">
        <v>802</v>
      </c>
    </row>
    <row r="348" spans="1:8">
      <c r="A348" s="165" t="s">
        <v>638</v>
      </c>
      <c r="B348" s="172" t="s">
        <v>630</v>
      </c>
      <c r="C348" s="159" t="s">
        <v>1</v>
      </c>
      <c r="D348" s="263">
        <v>12.249000000000001</v>
      </c>
      <c r="E348" s="332">
        <v>12.63</v>
      </c>
      <c r="F348" s="159" t="s">
        <v>802</v>
      </c>
      <c r="G348" s="159" t="s">
        <v>802</v>
      </c>
      <c r="H348" s="159" t="s">
        <v>802</v>
      </c>
    </row>
    <row r="349" spans="1:8">
      <c r="A349" s="165" t="s">
        <v>639</v>
      </c>
      <c r="B349" s="169" t="s">
        <v>640</v>
      </c>
      <c r="C349" s="159" t="s">
        <v>641</v>
      </c>
      <c r="D349" s="286">
        <v>1816.66</v>
      </c>
      <c r="E349" s="313">
        <v>1912.51</v>
      </c>
      <c r="F349" s="163">
        <f>E349-D349</f>
        <v>95.849999999999909</v>
      </c>
      <c r="G349" s="164">
        <f t="shared" si="51"/>
        <v>5.2761661510684386</v>
      </c>
      <c r="H349" s="159" t="s">
        <v>802</v>
      </c>
    </row>
    <row r="350" spans="1:8" ht="30">
      <c r="A350" s="165" t="s">
        <v>642</v>
      </c>
      <c r="B350" s="175" t="s">
        <v>643</v>
      </c>
      <c r="C350" s="159" t="s">
        <v>789</v>
      </c>
      <c r="D350" s="263">
        <f t="shared" ref="D350" si="53">D29-D57</f>
        <v>68.5</v>
      </c>
      <c r="E350" s="188">
        <f>E29-E57</f>
        <v>71.199999999999989</v>
      </c>
      <c r="F350" s="159" t="s">
        <v>802</v>
      </c>
      <c r="G350" s="159" t="s">
        <v>802</v>
      </c>
      <c r="H350" s="159" t="s">
        <v>802</v>
      </c>
    </row>
    <row r="351" spans="1:8">
      <c r="A351" s="165" t="s">
        <v>644</v>
      </c>
      <c r="B351" s="166" t="s">
        <v>645</v>
      </c>
      <c r="C351" s="159" t="s">
        <v>330</v>
      </c>
      <c r="D351" s="276" t="s">
        <v>586</v>
      </c>
      <c r="E351" s="205" t="s">
        <v>586</v>
      </c>
      <c r="F351" s="159" t="s">
        <v>802</v>
      </c>
      <c r="G351" s="160" t="s">
        <v>586</v>
      </c>
      <c r="H351" s="160" t="s">
        <v>586</v>
      </c>
    </row>
    <row r="352" spans="1:8">
      <c r="A352" s="165" t="s">
        <v>646</v>
      </c>
      <c r="B352" s="169" t="s">
        <v>647</v>
      </c>
      <c r="C352" s="159" t="s">
        <v>598</v>
      </c>
      <c r="D352" s="263" t="s">
        <v>802</v>
      </c>
      <c r="E352" s="188" t="s">
        <v>802</v>
      </c>
      <c r="F352" s="159" t="s">
        <v>802</v>
      </c>
      <c r="G352" s="159" t="s">
        <v>802</v>
      </c>
      <c r="H352" s="159" t="s">
        <v>802</v>
      </c>
    </row>
    <row r="353" spans="1:8">
      <c r="A353" s="165" t="s">
        <v>648</v>
      </c>
      <c r="B353" s="169" t="s">
        <v>649</v>
      </c>
      <c r="C353" s="159" t="s">
        <v>591</v>
      </c>
      <c r="D353" s="263" t="s">
        <v>802</v>
      </c>
      <c r="E353" s="188" t="s">
        <v>802</v>
      </c>
      <c r="F353" s="159" t="s">
        <v>802</v>
      </c>
      <c r="G353" s="159" t="s">
        <v>802</v>
      </c>
      <c r="H353" s="159" t="s">
        <v>802</v>
      </c>
    </row>
    <row r="354" spans="1:8" ht="30">
      <c r="A354" s="165" t="s">
        <v>650</v>
      </c>
      <c r="B354" s="169" t="s">
        <v>651</v>
      </c>
      <c r="C354" s="159" t="s">
        <v>789</v>
      </c>
      <c r="D354" s="263" t="s">
        <v>802</v>
      </c>
      <c r="E354" s="188" t="s">
        <v>802</v>
      </c>
      <c r="F354" s="159" t="s">
        <v>802</v>
      </c>
      <c r="G354" s="159" t="s">
        <v>802</v>
      </c>
      <c r="H354" s="159" t="s">
        <v>802</v>
      </c>
    </row>
    <row r="355" spans="1:8" ht="30">
      <c r="A355" s="165" t="s">
        <v>652</v>
      </c>
      <c r="B355" s="169" t="s">
        <v>653</v>
      </c>
      <c r="C355" s="159" t="s">
        <v>789</v>
      </c>
      <c r="D355" s="263" t="s">
        <v>802</v>
      </c>
      <c r="E355" s="188" t="s">
        <v>802</v>
      </c>
      <c r="F355" s="159" t="s">
        <v>802</v>
      </c>
      <c r="G355" s="159" t="s">
        <v>802</v>
      </c>
      <c r="H355" s="159" t="s">
        <v>802</v>
      </c>
    </row>
    <row r="356" spans="1:8">
      <c r="A356" s="165" t="s">
        <v>654</v>
      </c>
      <c r="B356" s="166" t="s">
        <v>655</v>
      </c>
      <c r="C356" s="160" t="s">
        <v>330</v>
      </c>
      <c r="D356" s="276" t="s">
        <v>586</v>
      </c>
      <c r="E356" s="205" t="s">
        <v>586</v>
      </c>
      <c r="F356" s="160"/>
      <c r="G356" s="160" t="s">
        <v>586</v>
      </c>
      <c r="H356" s="160" t="s">
        <v>586</v>
      </c>
    </row>
    <row r="357" spans="1:8">
      <c r="A357" s="165" t="s">
        <v>656</v>
      </c>
      <c r="B357" s="169" t="s">
        <v>657</v>
      </c>
      <c r="C357" s="159" t="s">
        <v>1</v>
      </c>
      <c r="D357" s="263" t="s">
        <v>802</v>
      </c>
      <c r="E357" s="188" t="s">
        <v>802</v>
      </c>
      <c r="F357" s="159" t="s">
        <v>802</v>
      </c>
      <c r="G357" s="159" t="s">
        <v>802</v>
      </c>
      <c r="H357" s="159" t="s">
        <v>802</v>
      </c>
    </row>
    <row r="358" spans="1:8" ht="45">
      <c r="A358" s="165" t="s">
        <v>658</v>
      </c>
      <c r="B358" s="167" t="s">
        <v>659</v>
      </c>
      <c r="C358" s="159" t="s">
        <v>1</v>
      </c>
      <c r="D358" s="263" t="s">
        <v>802</v>
      </c>
      <c r="E358" s="188" t="s">
        <v>802</v>
      </c>
      <c r="F358" s="159" t="s">
        <v>802</v>
      </c>
      <c r="G358" s="159" t="s">
        <v>802</v>
      </c>
      <c r="H358" s="159" t="s">
        <v>802</v>
      </c>
    </row>
    <row r="359" spans="1:8" ht="45">
      <c r="A359" s="165" t="s">
        <v>660</v>
      </c>
      <c r="B359" s="167" t="s">
        <v>661</v>
      </c>
      <c r="C359" s="159" t="s">
        <v>1</v>
      </c>
      <c r="D359" s="263" t="s">
        <v>802</v>
      </c>
      <c r="E359" s="188" t="s">
        <v>802</v>
      </c>
      <c r="F359" s="159" t="s">
        <v>802</v>
      </c>
      <c r="G359" s="159" t="s">
        <v>802</v>
      </c>
      <c r="H359" s="159" t="s">
        <v>802</v>
      </c>
    </row>
    <row r="360" spans="1:8" ht="30">
      <c r="A360" s="165" t="s">
        <v>662</v>
      </c>
      <c r="B360" s="167" t="s">
        <v>663</v>
      </c>
      <c r="C360" s="159" t="s">
        <v>1</v>
      </c>
      <c r="D360" s="263" t="s">
        <v>802</v>
      </c>
      <c r="E360" s="188" t="s">
        <v>802</v>
      </c>
      <c r="F360" s="159" t="s">
        <v>802</v>
      </c>
      <c r="G360" s="159" t="s">
        <v>802</v>
      </c>
      <c r="H360" s="159" t="s">
        <v>802</v>
      </c>
    </row>
    <row r="361" spans="1:8">
      <c r="A361" s="165" t="s">
        <v>664</v>
      </c>
      <c r="B361" s="169" t="s">
        <v>665</v>
      </c>
      <c r="C361" s="159" t="s">
        <v>598</v>
      </c>
      <c r="D361" s="263" t="s">
        <v>802</v>
      </c>
      <c r="E361" s="188" t="s">
        <v>802</v>
      </c>
      <c r="F361" s="159" t="s">
        <v>802</v>
      </c>
      <c r="G361" s="159" t="s">
        <v>802</v>
      </c>
      <c r="H361" s="159" t="s">
        <v>802</v>
      </c>
    </row>
    <row r="362" spans="1:8" ht="30">
      <c r="A362" s="165" t="s">
        <v>666</v>
      </c>
      <c r="B362" s="167" t="s">
        <v>667</v>
      </c>
      <c r="C362" s="159" t="s">
        <v>598</v>
      </c>
      <c r="D362" s="263" t="s">
        <v>802</v>
      </c>
      <c r="E362" s="188" t="s">
        <v>802</v>
      </c>
      <c r="F362" s="159" t="s">
        <v>802</v>
      </c>
      <c r="G362" s="159" t="s">
        <v>802</v>
      </c>
      <c r="H362" s="159" t="s">
        <v>802</v>
      </c>
    </row>
    <row r="363" spans="1:8">
      <c r="A363" s="165" t="s">
        <v>668</v>
      </c>
      <c r="B363" s="167" t="s">
        <v>669</v>
      </c>
      <c r="C363" s="159" t="s">
        <v>598</v>
      </c>
      <c r="D363" s="263" t="s">
        <v>802</v>
      </c>
      <c r="E363" s="188" t="s">
        <v>802</v>
      </c>
      <c r="F363" s="159" t="s">
        <v>802</v>
      </c>
      <c r="G363" s="159" t="s">
        <v>802</v>
      </c>
      <c r="H363" s="159" t="s">
        <v>802</v>
      </c>
    </row>
    <row r="364" spans="1:8" ht="30">
      <c r="A364" s="165" t="s">
        <v>670</v>
      </c>
      <c r="B364" s="169" t="s">
        <v>671</v>
      </c>
      <c r="C364" s="159" t="s">
        <v>789</v>
      </c>
      <c r="D364" s="263" t="s">
        <v>802</v>
      </c>
      <c r="E364" s="188" t="s">
        <v>802</v>
      </c>
      <c r="F364" s="159" t="s">
        <v>802</v>
      </c>
      <c r="G364" s="159" t="s">
        <v>802</v>
      </c>
      <c r="H364" s="159" t="s">
        <v>802</v>
      </c>
    </row>
    <row r="365" spans="1:8">
      <c r="A365" s="165" t="s">
        <v>672</v>
      </c>
      <c r="B365" s="167" t="s">
        <v>673</v>
      </c>
      <c r="C365" s="159" t="s">
        <v>789</v>
      </c>
      <c r="D365" s="263" t="s">
        <v>802</v>
      </c>
      <c r="E365" s="188" t="s">
        <v>802</v>
      </c>
      <c r="F365" s="159" t="s">
        <v>802</v>
      </c>
      <c r="G365" s="159" t="s">
        <v>802</v>
      </c>
      <c r="H365" s="159" t="s">
        <v>802</v>
      </c>
    </row>
    <row r="366" spans="1:8">
      <c r="A366" s="165" t="s">
        <v>674</v>
      </c>
      <c r="B366" s="167" t="s">
        <v>91</v>
      </c>
      <c r="C366" s="159" t="s">
        <v>789</v>
      </c>
      <c r="D366" s="263" t="s">
        <v>802</v>
      </c>
      <c r="E366" s="188" t="s">
        <v>802</v>
      </c>
      <c r="F366" s="159" t="s">
        <v>802</v>
      </c>
      <c r="G366" s="159" t="s">
        <v>802</v>
      </c>
      <c r="H366" s="159" t="s">
        <v>802</v>
      </c>
    </row>
    <row r="367" spans="1:8">
      <c r="A367" s="165" t="s">
        <v>675</v>
      </c>
      <c r="B367" s="166" t="s">
        <v>676</v>
      </c>
      <c r="C367" s="159" t="s">
        <v>790</v>
      </c>
      <c r="D367" s="284">
        <v>66</v>
      </c>
      <c r="E367" s="283">
        <v>65</v>
      </c>
      <c r="F367" s="161">
        <v>0</v>
      </c>
      <c r="G367" s="161">
        <v>0</v>
      </c>
      <c r="H367" s="159" t="s">
        <v>802</v>
      </c>
    </row>
    <row r="368" spans="1:8">
      <c r="A368" s="456" t="s">
        <v>677</v>
      </c>
      <c r="B368" s="457"/>
      <c r="C368" s="457"/>
      <c r="D368" s="457"/>
      <c r="E368" s="457"/>
      <c r="F368" s="457"/>
      <c r="G368" s="457"/>
      <c r="H368" s="458"/>
    </row>
    <row r="369" spans="1:8" ht="16.5" thickBot="1">
      <c r="A369" s="456"/>
      <c r="B369" s="457"/>
      <c r="C369" s="457"/>
      <c r="D369" s="457"/>
      <c r="E369" s="457"/>
      <c r="F369" s="457"/>
      <c r="G369" s="457"/>
      <c r="H369" s="458"/>
    </row>
    <row r="370" spans="1:8" ht="51.75" customHeight="1">
      <c r="A370" s="437" t="s">
        <v>74</v>
      </c>
      <c r="B370" s="433" t="s">
        <v>75</v>
      </c>
      <c r="C370" s="435" t="s">
        <v>158</v>
      </c>
      <c r="D370" s="440" t="s">
        <v>854</v>
      </c>
      <c r="E370" s="441"/>
      <c r="F370" s="442" t="s">
        <v>855</v>
      </c>
      <c r="G370" s="441"/>
      <c r="H370" s="443" t="s">
        <v>7</v>
      </c>
    </row>
    <row r="371" spans="1:8" ht="25.5">
      <c r="A371" s="438"/>
      <c r="B371" s="434"/>
      <c r="C371" s="436"/>
      <c r="D371" s="134" t="s">
        <v>738</v>
      </c>
      <c r="E371" s="302" t="s">
        <v>10</v>
      </c>
      <c r="F371" s="135" t="s">
        <v>739</v>
      </c>
      <c r="G371" s="134" t="s">
        <v>737</v>
      </c>
      <c r="H371" s="444"/>
    </row>
    <row r="372" spans="1:8" ht="16.5" thickBot="1">
      <c r="A372" s="65">
        <v>1</v>
      </c>
      <c r="B372" s="49">
        <v>2</v>
      </c>
      <c r="C372" s="66">
        <v>3</v>
      </c>
      <c r="D372" s="67">
        <v>4</v>
      </c>
      <c r="E372" s="307">
        <v>5</v>
      </c>
      <c r="F372" s="68">
        <v>6</v>
      </c>
      <c r="G372" s="68">
        <v>7</v>
      </c>
      <c r="H372" s="69">
        <v>8</v>
      </c>
    </row>
    <row r="373" spans="1:8" ht="25.5">
      <c r="A373" s="445" t="s">
        <v>678</v>
      </c>
      <c r="B373" s="446"/>
      <c r="C373" s="63" t="s">
        <v>789</v>
      </c>
      <c r="D373" s="311">
        <f t="shared" ref="D373" si="54">D374</f>
        <v>16.089099999999998</v>
      </c>
      <c r="E373" s="334">
        <f>E374</f>
        <v>17.16</v>
      </c>
      <c r="F373" s="163">
        <f t="shared" ref="F373:F376" si="55">E373-D373</f>
        <v>1.0709000000000017</v>
      </c>
      <c r="G373" s="164">
        <f t="shared" ref="G373:G376" si="56">F373/D373%</f>
        <v>6.6560590710481122</v>
      </c>
      <c r="H373" s="134" t="s">
        <v>814</v>
      </c>
    </row>
    <row r="374" spans="1:8">
      <c r="A374" s="53" t="s">
        <v>76</v>
      </c>
      <c r="B374" s="70" t="s">
        <v>679</v>
      </c>
      <c r="C374" s="157" t="s">
        <v>789</v>
      </c>
      <c r="D374" s="310">
        <f>D375+D399+D427+D431</f>
        <v>16.089099999999998</v>
      </c>
      <c r="E374" s="310">
        <f>E375+E399+E427+E431</f>
        <v>17.16</v>
      </c>
      <c r="F374" s="163">
        <f t="shared" si="55"/>
        <v>1.0709000000000017</v>
      </c>
      <c r="G374" s="164">
        <f t="shared" si="56"/>
        <v>6.6560590710481122</v>
      </c>
      <c r="H374" s="158" t="s">
        <v>802</v>
      </c>
    </row>
    <row r="375" spans="1:8">
      <c r="A375" s="53" t="s">
        <v>77</v>
      </c>
      <c r="B375" s="56" t="s">
        <v>78</v>
      </c>
      <c r="C375" s="157" t="s">
        <v>789</v>
      </c>
      <c r="D375" s="312">
        <f t="shared" ref="D375" si="57">D376</f>
        <v>2.0550000000000002</v>
      </c>
      <c r="E375" s="333">
        <f>E376</f>
        <v>2.0550000000000002</v>
      </c>
      <c r="F375" s="163">
        <f t="shared" si="55"/>
        <v>0</v>
      </c>
      <c r="G375" s="164">
        <f t="shared" si="56"/>
        <v>0</v>
      </c>
      <c r="H375" s="158" t="s">
        <v>802</v>
      </c>
    </row>
    <row r="376" spans="1:8" ht="31.5">
      <c r="A376" s="53" t="s">
        <v>79</v>
      </c>
      <c r="B376" s="55" t="s">
        <v>680</v>
      </c>
      <c r="C376" s="157" t="s">
        <v>789</v>
      </c>
      <c r="D376" s="310">
        <f t="shared" ref="D376:E376" si="58">D382</f>
        <v>2.0550000000000002</v>
      </c>
      <c r="E376" s="310">
        <f t="shared" si="58"/>
        <v>2.0550000000000002</v>
      </c>
      <c r="F376" s="163">
        <f t="shared" si="55"/>
        <v>0</v>
      </c>
      <c r="G376" s="164">
        <f t="shared" si="56"/>
        <v>0</v>
      </c>
      <c r="H376" s="158" t="s">
        <v>802</v>
      </c>
    </row>
    <row r="377" spans="1:8">
      <c r="A377" s="53" t="s">
        <v>80</v>
      </c>
      <c r="B377" s="57" t="s">
        <v>681</v>
      </c>
      <c r="C377" s="157" t="s">
        <v>789</v>
      </c>
      <c r="D377" s="280" t="s">
        <v>802</v>
      </c>
      <c r="E377" s="187" t="s">
        <v>802</v>
      </c>
      <c r="F377" s="158" t="s">
        <v>802</v>
      </c>
      <c r="G377" s="158" t="s">
        <v>802</v>
      </c>
      <c r="H377" s="158" t="s">
        <v>802</v>
      </c>
    </row>
    <row r="378" spans="1:8" ht="31.5">
      <c r="A378" s="53" t="s">
        <v>682</v>
      </c>
      <c r="B378" s="58" t="s">
        <v>162</v>
      </c>
      <c r="C378" s="54" t="s">
        <v>789</v>
      </c>
      <c r="D378" s="280" t="s">
        <v>802</v>
      </c>
      <c r="E378" s="187" t="s">
        <v>802</v>
      </c>
      <c r="F378" s="158" t="s">
        <v>802</v>
      </c>
      <c r="G378" s="158" t="s">
        <v>802</v>
      </c>
      <c r="H378" s="158" t="s">
        <v>802</v>
      </c>
    </row>
    <row r="379" spans="1:8" ht="31.5">
      <c r="A379" s="53" t="s">
        <v>683</v>
      </c>
      <c r="B379" s="58" t="s">
        <v>163</v>
      </c>
      <c r="C379" s="54" t="s">
        <v>789</v>
      </c>
      <c r="D379" s="280" t="s">
        <v>802</v>
      </c>
      <c r="E379" s="187" t="s">
        <v>802</v>
      </c>
      <c r="F379" s="158" t="s">
        <v>802</v>
      </c>
      <c r="G379" s="158" t="s">
        <v>802</v>
      </c>
      <c r="H379" s="158" t="s">
        <v>802</v>
      </c>
    </row>
    <row r="380" spans="1:8" ht="31.5">
      <c r="A380" s="53" t="s">
        <v>684</v>
      </c>
      <c r="B380" s="58" t="s">
        <v>164</v>
      </c>
      <c r="C380" s="54" t="s">
        <v>789</v>
      </c>
      <c r="D380" s="280" t="s">
        <v>802</v>
      </c>
      <c r="E380" s="187" t="s">
        <v>802</v>
      </c>
      <c r="F380" s="158" t="s">
        <v>802</v>
      </c>
      <c r="G380" s="158" t="s">
        <v>802</v>
      </c>
      <c r="H380" s="158" t="s">
        <v>802</v>
      </c>
    </row>
    <row r="381" spans="1:8">
      <c r="A381" s="53" t="s">
        <v>82</v>
      </c>
      <c r="B381" s="57" t="s">
        <v>685</v>
      </c>
      <c r="C381" s="54" t="s">
        <v>789</v>
      </c>
      <c r="D381" s="280" t="s">
        <v>802</v>
      </c>
      <c r="E381" s="187" t="s">
        <v>802</v>
      </c>
      <c r="F381" s="158" t="s">
        <v>802</v>
      </c>
      <c r="G381" s="158" t="s">
        <v>802</v>
      </c>
      <c r="H381" s="158" t="s">
        <v>802</v>
      </c>
    </row>
    <row r="382" spans="1:8">
      <c r="A382" s="53" t="s">
        <v>84</v>
      </c>
      <c r="B382" s="57" t="s">
        <v>686</v>
      </c>
      <c r="C382" s="157" t="s">
        <v>789</v>
      </c>
      <c r="D382" s="309">
        <v>2.0550000000000002</v>
      </c>
      <c r="E382" s="333">
        <v>2.0550000000000002</v>
      </c>
      <c r="F382" s="161">
        <f t="shared" ref="F382" si="59">E382-D382</f>
        <v>0</v>
      </c>
      <c r="G382" s="164">
        <f t="shared" ref="G382" si="60">F382/D382%</f>
        <v>0</v>
      </c>
      <c r="H382" s="158" t="s">
        <v>802</v>
      </c>
    </row>
    <row r="383" spans="1:8">
      <c r="A383" s="53" t="s">
        <v>86</v>
      </c>
      <c r="B383" s="57" t="s">
        <v>687</v>
      </c>
      <c r="C383" s="54" t="s">
        <v>789</v>
      </c>
      <c r="D383" s="280" t="s">
        <v>802</v>
      </c>
      <c r="E383" s="187" t="s">
        <v>802</v>
      </c>
      <c r="F383" s="158" t="s">
        <v>802</v>
      </c>
      <c r="G383" s="158" t="s">
        <v>802</v>
      </c>
      <c r="H383" s="158" t="s">
        <v>802</v>
      </c>
    </row>
    <row r="384" spans="1:8">
      <c r="A384" s="53" t="s">
        <v>87</v>
      </c>
      <c r="B384" s="57" t="s">
        <v>688</v>
      </c>
      <c r="C384" s="54" t="s">
        <v>789</v>
      </c>
      <c r="D384" s="280" t="s">
        <v>802</v>
      </c>
      <c r="E384" s="187" t="s">
        <v>802</v>
      </c>
      <c r="F384" s="158" t="s">
        <v>802</v>
      </c>
      <c r="G384" s="158" t="s">
        <v>802</v>
      </c>
      <c r="H384" s="158" t="s">
        <v>802</v>
      </c>
    </row>
    <row r="385" spans="1:8" ht="31.5">
      <c r="A385" s="53" t="s">
        <v>689</v>
      </c>
      <c r="B385" s="58" t="s">
        <v>690</v>
      </c>
      <c r="C385" s="54" t="s">
        <v>789</v>
      </c>
      <c r="D385" s="280" t="s">
        <v>802</v>
      </c>
      <c r="E385" s="187" t="s">
        <v>802</v>
      </c>
      <c r="F385" s="158" t="s">
        <v>802</v>
      </c>
      <c r="G385" s="158" t="s">
        <v>802</v>
      </c>
      <c r="H385" s="158" t="s">
        <v>802</v>
      </c>
    </row>
    <row r="386" spans="1:8">
      <c r="A386" s="53" t="s">
        <v>691</v>
      </c>
      <c r="B386" s="58" t="s">
        <v>692</v>
      </c>
      <c r="C386" s="54" t="s">
        <v>789</v>
      </c>
      <c r="D386" s="280" t="s">
        <v>802</v>
      </c>
      <c r="E386" s="187" t="s">
        <v>802</v>
      </c>
      <c r="F386" s="158" t="s">
        <v>802</v>
      </c>
      <c r="G386" s="158" t="s">
        <v>802</v>
      </c>
      <c r="H386" s="158" t="s">
        <v>802</v>
      </c>
    </row>
    <row r="387" spans="1:8">
      <c r="A387" s="53" t="s">
        <v>693</v>
      </c>
      <c r="B387" s="58" t="s">
        <v>94</v>
      </c>
      <c r="C387" s="54" t="s">
        <v>789</v>
      </c>
      <c r="D387" s="280" t="s">
        <v>802</v>
      </c>
      <c r="E387" s="187" t="s">
        <v>802</v>
      </c>
      <c r="F387" s="158" t="s">
        <v>802</v>
      </c>
      <c r="G387" s="158" t="s">
        <v>802</v>
      </c>
      <c r="H387" s="158" t="s">
        <v>802</v>
      </c>
    </row>
    <row r="388" spans="1:8">
      <c r="A388" s="53" t="s">
        <v>694</v>
      </c>
      <c r="B388" s="58" t="s">
        <v>692</v>
      </c>
      <c r="C388" s="54" t="s">
        <v>789</v>
      </c>
      <c r="D388" s="280" t="s">
        <v>802</v>
      </c>
      <c r="E388" s="187" t="s">
        <v>802</v>
      </c>
      <c r="F388" s="158" t="s">
        <v>802</v>
      </c>
      <c r="G388" s="158" t="s">
        <v>802</v>
      </c>
      <c r="H388" s="158" t="s">
        <v>802</v>
      </c>
    </row>
    <row r="389" spans="1:8">
      <c r="A389" s="53" t="s">
        <v>88</v>
      </c>
      <c r="B389" s="57" t="s">
        <v>695</v>
      </c>
      <c r="C389" s="54" t="s">
        <v>789</v>
      </c>
      <c r="D389" s="280" t="s">
        <v>802</v>
      </c>
      <c r="E389" s="187" t="s">
        <v>802</v>
      </c>
      <c r="F389" s="158" t="s">
        <v>802</v>
      </c>
      <c r="G389" s="158" t="s">
        <v>802</v>
      </c>
      <c r="H389" s="158" t="s">
        <v>802</v>
      </c>
    </row>
    <row r="390" spans="1:8">
      <c r="A390" s="53" t="s">
        <v>89</v>
      </c>
      <c r="B390" s="57" t="s">
        <v>514</v>
      </c>
      <c r="C390" s="54" t="s">
        <v>789</v>
      </c>
      <c r="D390" s="280" t="s">
        <v>802</v>
      </c>
      <c r="E390" s="187" t="s">
        <v>802</v>
      </c>
      <c r="F390" s="158" t="s">
        <v>802</v>
      </c>
      <c r="G390" s="158" t="s">
        <v>802</v>
      </c>
      <c r="H390" s="158" t="s">
        <v>802</v>
      </c>
    </row>
    <row r="391" spans="1:8" ht="31.5">
      <c r="A391" s="53" t="s">
        <v>696</v>
      </c>
      <c r="B391" s="57" t="s">
        <v>697</v>
      </c>
      <c r="C391" s="54" t="s">
        <v>789</v>
      </c>
      <c r="D391" s="280" t="s">
        <v>802</v>
      </c>
      <c r="E391" s="187" t="s">
        <v>802</v>
      </c>
      <c r="F391" s="158" t="s">
        <v>802</v>
      </c>
      <c r="G391" s="158" t="s">
        <v>802</v>
      </c>
      <c r="H391" s="158" t="s">
        <v>802</v>
      </c>
    </row>
    <row r="392" spans="1:8">
      <c r="A392" s="53" t="s">
        <v>698</v>
      </c>
      <c r="B392" s="58" t="s">
        <v>90</v>
      </c>
      <c r="C392" s="54" t="s">
        <v>789</v>
      </c>
      <c r="D392" s="280" t="s">
        <v>802</v>
      </c>
      <c r="E392" s="187" t="s">
        <v>802</v>
      </c>
      <c r="F392" s="158" t="s">
        <v>802</v>
      </c>
      <c r="G392" s="158" t="s">
        <v>802</v>
      </c>
      <c r="H392" s="158" t="s">
        <v>802</v>
      </c>
    </row>
    <row r="393" spans="1:8">
      <c r="A393" s="53" t="s">
        <v>699</v>
      </c>
      <c r="B393" s="71" t="s">
        <v>91</v>
      </c>
      <c r="C393" s="54" t="s">
        <v>789</v>
      </c>
      <c r="D393" s="280" t="s">
        <v>802</v>
      </c>
      <c r="E393" s="187" t="s">
        <v>802</v>
      </c>
      <c r="F393" s="158" t="s">
        <v>802</v>
      </c>
      <c r="G393" s="158" t="s">
        <v>802</v>
      </c>
      <c r="H393" s="158" t="s">
        <v>802</v>
      </c>
    </row>
    <row r="394" spans="1:8" ht="31.5">
      <c r="A394" s="53" t="s">
        <v>92</v>
      </c>
      <c r="B394" s="55" t="s">
        <v>700</v>
      </c>
      <c r="C394" s="54" t="s">
        <v>789</v>
      </c>
      <c r="D394" s="280" t="s">
        <v>802</v>
      </c>
      <c r="E394" s="187" t="s">
        <v>802</v>
      </c>
      <c r="F394" s="158" t="s">
        <v>802</v>
      </c>
      <c r="G394" s="158" t="s">
        <v>802</v>
      </c>
      <c r="H394" s="158" t="s">
        <v>802</v>
      </c>
    </row>
    <row r="395" spans="1:8" ht="31.5">
      <c r="A395" s="53" t="s">
        <v>701</v>
      </c>
      <c r="B395" s="57" t="s">
        <v>162</v>
      </c>
      <c r="C395" s="54" t="s">
        <v>789</v>
      </c>
      <c r="D395" s="280" t="s">
        <v>802</v>
      </c>
      <c r="E395" s="187" t="s">
        <v>802</v>
      </c>
      <c r="F395" s="158" t="s">
        <v>802</v>
      </c>
      <c r="G395" s="158" t="s">
        <v>802</v>
      </c>
      <c r="H395" s="158" t="s">
        <v>802</v>
      </c>
    </row>
    <row r="396" spans="1:8" ht="31.5">
      <c r="A396" s="53" t="s">
        <v>702</v>
      </c>
      <c r="B396" s="57" t="s">
        <v>163</v>
      </c>
      <c r="C396" s="54" t="s">
        <v>789</v>
      </c>
      <c r="D396" s="280" t="s">
        <v>802</v>
      </c>
      <c r="E396" s="187" t="s">
        <v>802</v>
      </c>
      <c r="F396" s="158" t="s">
        <v>802</v>
      </c>
      <c r="G396" s="158" t="s">
        <v>802</v>
      </c>
      <c r="H396" s="158" t="s">
        <v>802</v>
      </c>
    </row>
    <row r="397" spans="1:8" ht="31.5">
      <c r="A397" s="53" t="s">
        <v>703</v>
      </c>
      <c r="B397" s="57" t="s">
        <v>164</v>
      </c>
      <c r="C397" s="54" t="s">
        <v>789</v>
      </c>
      <c r="D397" s="280" t="s">
        <v>802</v>
      </c>
      <c r="E397" s="187" t="s">
        <v>802</v>
      </c>
      <c r="F397" s="158" t="s">
        <v>802</v>
      </c>
      <c r="G397" s="158" t="s">
        <v>802</v>
      </c>
      <c r="H397" s="158" t="s">
        <v>802</v>
      </c>
    </row>
    <row r="398" spans="1:8">
      <c r="A398" s="53" t="s">
        <v>93</v>
      </c>
      <c r="B398" s="55" t="s">
        <v>704</v>
      </c>
      <c r="C398" s="54" t="s">
        <v>789</v>
      </c>
      <c r="D398" s="280" t="s">
        <v>802</v>
      </c>
      <c r="E398" s="187" t="s">
        <v>802</v>
      </c>
      <c r="F398" s="158" t="s">
        <v>802</v>
      </c>
      <c r="G398" s="158" t="s">
        <v>802</v>
      </c>
      <c r="H398" s="158" t="s">
        <v>802</v>
      </c>
    </row>
    <row r="399" spans="1:8">
      <c r="A399" s="53" t="s">
        <v>95</v>
      </c>
      <c r="B399" s="56" t="s">
        <v>705</v>
      </c>
      <c r="C399" s="157" t="s">
        <v>789</v>
      </c>
      <c r="D399" s="310">
        <f>D400</f>
        <v>4.2751000000000001</v>
      </c>
      <c r="E399" s="333">
        <f>E400</f>
        <v>6.23</v>
      </c>
      <c r="F399" s="185">
        <f t="shared" ref="F399:F400" si="61">E399-D399</f>
        <v>1.9549000000000003</v>
      </c>
      <c r="G399" s="186">
        <f t="shared" ref="G399:G400" si="62">F399/D399%</f>
        <v>45.727585319641648</v>
      </c>
      <c r="H399" s="158" t="s">
        <v>802</v>
      </c>
    </row>
    <row r="400" spans="1:8">
      <c r="A400" s="53" t="s">
        <v>96</v>
      </c>
      <c r="B400" s="55" t="s">
        <v>706</v>
      </c>
      <c r="C400" s="157" t="s">
        <v>789</v>
      </c>
      <c r="D400" s="310">
        <f>D406</f>
        <v>4.2751000000000001</v>
      </c>
      <c r="E400" s="333">
        <f>E406</f>
        <v>6.23</v>
      </c>
      <c r="F400" s="185">
        <f t="shared" si="61"/>
        <v>1.9549000000000003</v>
      </c>
      <c r="G400" s="186">
        <f t="shared" si="62"/>
        <v>45.727585319641648</v>
      </c>
      <c r="H400" s="158" t="s">
        <v>802</v>
      </c>
    </row>
    <row r="401" spans="1:8">
      <c r="A401" s="53" t="s">
        <v>97</v>
      </c>
      <c r="B401" s="57" t="s">
        <v>81</v>
      </c>
      <c r="C401" s="54" t="s">
        <v>789</v>
      </c>
      <c r="D401" s="280" t="s">
        <v>802</v>
      </c>
      <c r="E401" s="187" t="s">
        <v>802</v>
      </c>
      <c r="F401" s="187" t="s">
        <v>802</v>
      </c>
      <c r="G401" s="187" t="s">
        <v>802</v>
      </c>
      <c r="H401" s="158" t="s">
        <v>802</v>
      </c>
    </row>
    <row r="402" spans="1:8" ht="31.5">
      <c r="A402" s="53" t="s">
        <v>707</v>
      </c>
      <c r="B402" s="57" t="s">
        <v>162</v>
      </c>
      <c r="C402" s="54" t="s">
        <v>789</v>
      </c>
      <c r="D402" s="280" t="s">
        <v>802</v>
      </c>
      <c r="E402" s="187" t="s">
        <v>802</v>
      </c>
      <c r="F402" s="187" t="s">
        <v>802</v>
      </c>
      <c r="G402" s="187" t="s">
        <v>802</v>
      </c>
      <c r="H402" s="158" t="s">
        <v>802</v>
      </c>
    </row>
    <row r="403" spans="1:8" ht="31.5">
      <c r="A403" s="53" t="s">
        <v>708</v>
      </c>
      <c r="B403" s="57" t="s">
        <v>163</v>
      </c>
      <c r="C403" s="54" t="s">
        <v>789</v>
      </c>
      <c r="D403" s="280" t="s">
        <v>802</v>
      </c>
      <c r="E403" s="187" t="s">
        <v>802</v>
      </c>
      <c r="F403" s="187" t="s">
        <v>802</v>
      </c>
      <c r="G403" s="187" t="s">
        <v>802</v>
      </c>
      <c r="H403" s="158" t="s">
        <v>802</v>
      </c>
    </row>
    <row r="404" spans="1:8" ht="31.5">
      <c r="A404" s="53" t="s">
        <v>709</v>
      </c>
      <c r="B404" s="57" t="s">
        <v>164</v>
      </c>
      <c r="C404" s="54" t="s">
        <v>789</v>
      </c>
      <c r="D404" s="280" t="s">
        <v>802</v>
      </c>
      <c r="E404" s="187" t="s">
        <v>802</v>
      </c>
      <c r="F404" s="187" t="s">
        <v>802</v>
      </c>
      <c r="G404" s="187" t="s">
        <v>802</v>
      </c>
      <c r="H404" s="158" t="s">
        <v>802</v>
      </c>
    </row>
    <row r="405" spans="1:8">
      <c r="A405" s="53" t="s">
        <v>98</v>
      </c>
      <c r="B405" s="57" t="s">
        <v>502</v>
      </c>
      <c r="C405" s="54" t="s">
        <v>789</v>
      </c>
      <c r="D405" s="280" t="s">
        <v>802</v>
      </c>
      <c r="E405" s="187" t="s">
        <v>802</v>
      </c>
      <c r="F405" s="187" t="s">
        <v>802</v>
      </c>
      <c r="G405" s="187" t="s">
        <v>802</v>
      </c>
      <c r="H405" s="158" t="s">
        <v>802</v>
      </c>
    </row>
    <row r="406" spans="1:8">
      <c r="A406" s="53" t="s">
        <v>99</v>
      </c>
      <c r="B406" s="57" t="s">
        <v>83</v>
      </c>
      <c r="C406" s="54" t="s">
        <v>789</v>
      </c>
      <c r="D406" s="309">
        <v>4.2751000000000001</v>
      </c>
      <c r="E406" s="334">
        <v>6.23</v>
      </c>
      <c r="F406" s="185">
        <f>E406-D406</f>
        <v>1.9549000000000003</v>
      </c>
      <c r="G406" s="186">
        <f t="shared" ref="G406" si="63">F406/D406%</f>
        <v>45.727585319641648</v>
      </c>
      <c r="H406" s="158" t="s">
        <v>802</v>
      </c>
    </row>
    <row r="407" spans="1:8">
      <c r="A407" s="53" t="s">
        <v>100</v>
      </c>
      <c r="B407" s="57" t="s">
        <v>507</v>
      </c>
      <c r="C407" s="54" t="s">
        <v>789</v>
      </c>
      <c r="D407" s="280" t="s">
        <v>802</v>
      </c>
      <c r="E407" s="187" t="s">
        <v>802</v>
      </c>
      <c r="F407" s="187" t="s">
        <v>802</v>
      </c>
      <c r="G407" s="187" t="s">
        <v>802</v>
      </c>
      <c r="H407" s="158" t="s">
        <v>802</v>
      </c>
    </row>
    <row r="408" spans="1:8">
      <c r="A408" s="53" t="s">
        <v>101</v>
      </c>
      <c r="B408" s="57" t="s">
        <v>85</v>
      </c>
      <c r="C408" s="54" t="s">
        <v>789</v>
      </c>
      <c r="D408" s="280" t="s">
        <v>802</v>
      </c>
      <c r="E408" s="187" t="s">
        <v>802</v>
      </c>
      <c r="F408" s="158" t="s">
        <v>802</v>
      </c>
      <c r="G408" s="158" t="s">
        <v>802</v>
      </c>
      <c r="H408" s="158" t="s">
        <v>802</v>
      </c>
    </row>
    <row r="409" spans="1:8">
      <c r="A409" s="53" t="s">
        <v>102</v>
      </c>
      <c r="B409" s="57" t="s">
        <v>514</v>
      </c>
      <c r="C409" s="54" t="s">
        <v>789</v>
      </c>
      <c r="D409" s="281" t="s">
        <v>802</v>
      </c>
      <c r="E409" s="187" t="s">
        <v>802</v>
      </c>
      <c r="F409" s="158" t="s">
        <v>802</v>
      </c>
      <c r="G409" s="158" t="s">
        <v>802</v>
      </c>
      <c r="H409" s="158" t="s">
        <v>802</v>
      </c>
    </row>
    <row r="410" spans="1:8" ht="31.5">
      <c r="A410" s="53" t="s">
        <v>103</v>
      </c>
      <c r="B410" s="57" t="s">
        <v>517</v>
      </c>
      <c r="C410" s="54" t="s">
        <v>789</v>
      </c>
      <c r="D410" s="281" t="s">
        <v>802</v>
      </c>
      <c r="E410" s="187" t="s">
        <v>802</v>
      </c>
      <c r="F410" s="158" t="s">
        <v>802</v>
      </c>
      <c r="G410" s="158" t="s">
        <v>802</v>
      </c>
      <c r="H410" s="158" t="s">
        <v>802</v>
      </c>
    </row>
    <row r="411" spans="1:8">
      <c r="A411" s="53" t="s">
        <v>104</v>
      </c>
      <c r="B411" s="58" t="s">
        <v>90</v>
      </c>
      <c r="C411" s="54" t="s">
        <v>789</v>
      </c>
      <c r="D411" s="281" t="s">
        <v>802</v>
      </c>
      <c r="E411" s="187" t="s">
        <v>802</v>
      </c>
      <c r="F411" s="158" t="s">
        <v>802</v>
      </c>
      <c r="G411" s="158" t="s">
        <v>802</v>
      </c>
      <c r="H411" s="158" t="s">
        <v>802</v>
      </c>
    </row>
    <row r="412" spans="1:8">
      <c r="A412" s="53" t="s">
        <v>105</v>
      </c>
      <c r="B412" s="71" t="s">
        <v>91</v>
      </c>
      <c r="C412" s="54" t="s">
        <v>789</v>
      </c>
      <c r="D412" s="281" t="s">
        <v>802</v>
      </c>
      <c r="E412" s="187" t="s">
        <v>802</v>
      </c>
      <c r="F412" s="158" t="s">
        <v>802</v>
      </c>
      <c r="G412" s="158" t="s">
        <v>802</v>
      </c>
      <c r="H412" s="158" t="s">
        <v>802</v>
      </c>
    </row>
    <row r="413" spans="1:8">
      <c r="A413" s="53" t="s">
        <v>106</v>
      </c>
      <c r="B413" s="55" t="s">
        <v>710</v>
      </c>
      <c r="C413" s="54" t="s">
        <v>789</v>
      </c>
      <c r="D413" s="281" t="s">
        <v>802</v>
      </c>
      <c r="E413" s="187" t="s">
        <v>802</v>
      </c>
      <c r="F413" s="158" t="s">
        <v>802</v>
      </c>
      <c r="G413" s="158" t="s">
        <v>802</v>
      </c>
      <c r="H413" s="158" t="s">
        <v>802</v>
      </c>
    </row>
    <row r="414" spans="1:8">
      <c r="A414" s="53" t="s">
        <v>107</v>
      </c>
      <c r="B414" s="55" t="s">
        <v>108</v>
      </c>
      <c r="C414" s="54" t="s">
        <v>789</v>
      </c>
      <c r="D414" s="281" t="s">
        <v>802</v>
      </c>
      <c r="E414" s="187" t="s">
        <v>802</v>
      </c>
      <c r="F414" s="158" t="s">
        <v>802</v>
      </c>
      <c r="G414" s="158" t="s">
        <v>802</v>
      </c>
      <c r="H414" s="158" t="s">
        <v>802</v>
      </c>
    </row>
    <row r="415" spans="1:8">
      <c r="A415" s="53" t="s">
        <v>109</v>
      </c>
      <c r="B415" s="57" t="s">
        <v>81</v>
      </c>
      <c r="C415" s="54" t="s">
        <v>789</v>
      </c>
      <c r="D415" s="281" t="s">
        <v>802</v>
      </c>
      <c r="E415" s="187" t="s">
        <v>802</v>
      </c>
      <c r="F415" s="158" t="s">
        <v>802</v>
      </c>
      <c r="G415" s="158" t="s">
        <v>802</v>
      </c>
      <c r="H415" s="158" t="s">
        <v>802</v>
      </c>
    </row>
    <row r="416" spans="1:8" ht="31.5">
      <c r="A416" s="53" t="s">
        <v>711</v>
      </c>
      <c r="B416" s="57" t="s">
        <v>162</v>
      </c>
      <c r="C416" s="54" t="s">
        <v>789</v>
      </c>
      <c r="D416" s="281" t="s">
        <v>802</v>
      </c>
      <c r="E416" s="187" t="s">
        <v>802</v>
      </c>
      <c r="F416" s="158" t="s">
        <v>802</v>
      </c>
      <c r="G416" s="158" t="s">
        <v>802</v>
      </c>
      <c r="H416" s="158" t="s">
        <v>802</v>
      </c>
    </row>
    <row r="417" spans="1:8" ht="31.5">
      <c r="A417" s="53" t="s">
        <v>712</v>
      </c>
      <c r="B417" s="57" t="s">
        <v>163</v>
      </c>
      <c r="C417" s="54" t="s">
        <v>789</v>
      </c>
      <c r="D417" s="281" t="s">
        <v>802</v>
      </c>
      <c r="E417" s="187" t="s">
        <v>802</v>
      </c>
      <c r="F417" s="158" t="s">
        <v>802</v>
      </c>
      <c r="G417" s="158" t="s">
        <v>802</v>
      </c>
      <c r="H417" s="158" t="s">
        <v>802</v>
      </c>
    </row>
    <row r="418" spans="1:8" ht="31.5">
      <c r="A418" s="53" t="s">
        <v>713</v>
      </c>
      <c r="B418" s="57" t="s">
        <v>164</v>
      </c>
      <c r="C418" s="54" t="s">
        <v>789</v>
      </c>
      <c r="D418" s="281" t="s">
        <v>802</v>
      </c>
      <c r="E418" s="187" t="s">
        <v>802</v>
      </c>
      <c r="F418" s="158" t="s">
        <v>802</v>
      </c>
      <c r="G418" s="158" t="s">
        <v>802</v>
      </c>
      <c r="H418" s="158" t="s">
        <v>802</v>
      </c>
    </row>
    <row r="419" spans="1:8">
      <c r="A419" s="53" t="s">
        <v>110</v>
      </c>
      <c r="B419" s="57" t="s">
        <v>502</v>
      </c>
      <c r="C419" s="54" t="s">
        <v>789</v>
      </c>
      <c r="D419" s="281" t="s">
        <v>802</v>
      </c>
      <c r="E419" s="187" t="s">
        <v>802</v>
      </c>
      <c r="F419" s="158" t="s">
        <v>802</v>
      </c>
      <c r="G419" s="158" t="s">
        <v>802</v>
      </c>
      <c r="H419" s="158" t="s">
        <v>802</v>
      </c>
    </row>
    <row r="420" spans="1:8">
      <c r="A420" s="53" t="s">
        <v>111</v>
      </c>
      <c r="B420" s="57" t="s">
        <v>83</v>
      </c>
      <c r="C420" s="54" t="s">
        <v>789</v>
      </c>
      <c r="D420" s="281" t="s">
        <v>802</v>
      </c>
      <c r="E420" s="187" t="s">
        <v>802</v>
      </c>
      <c r="F420" s="158" t="s">
        <v>802</v>
      </c>
      <c r="G420" s="158" t="s">
        <v>802</v>
      </c>
      <c r="H420" s="158" t="s">
        <v>802</v>
      </c>
    </row>
    <row r="421" spans="1:8">
      <c r="A421" s="53" t="s">
        <v>112</v>
      </c>
      <c r="B421" s="57" t="s">
        <v>507</v>
      </c>
      <c r="C421" s="54" t="s">
        <v>789</v>
      </c>
      <c r="D421" s="281" t="s">
        <v>802</v>
      </c>
      <c r="E421" s="187" t="s">
        <v>802</v>
      </c>
      <c r="F421" s="158" t="s">
        <v>802</v>
      </c>
      <c r="G421" s="158" t="s">
        <v>802</v>
      </c>
      <c r="H421" s="158" t="s">
        <v>802</v>
      </c>
    </row>
    <row r="422" spans="1:8">
      <c r="A422" s="53" t="s">
        <v>113</v>
      </c>
      <c r="B422" s="57" t="s">
        <v>85</v>
      </c>
      <c r="C422" s="54" t="s">
        <v>789</v>
      </c>
      <c r="D422" s="281" t="s">
        <v>802</v>
      </c>
      <c r="E422" s="187" t="s">
        <v>802</v>
      </c>
      <c r="F422" s="158" t="s">
        <v>802</v>
      </c>
      <c r="G422" s="158" t="s">
        <v>802</v>
      </c>
      <c r="H422" s="158" t="s">
        <v>802</v>
      </c>
    </row>
    <row r="423" spans="1:8">
      <c r="A423" s="53" t="s">
        <v>114</v>
      </c>
      <c r="B423" s="57" t="s">
        <v>514</v>
      </c>
      <c r="C423" s="54" t="s">
        <v>789</v>
      </c>
      <c r="D423" s="281" t="s">
        <v>802</v>
      </c>
      <c r="E423" s="187" t="s">
        <v>802</v>
      </c>
      <c r="F423" s="158" t="s">
        <v>802</v>
      </c>
      <c r="G423" s="158" t="s">
        <v>802</v>
      </c>
      <c r="H423" s="158" t="s">
        <v>802</v>
      </c>
    </row>
    <row r="424" spans="1:8" ht="31.5">
      <c r="A424" s="53" t="s">
        <v>115</v>
      </c>
      <c r="B424" s="57" t="s">
        <v>517</v>
      </c>
      <c r="C424" s="54" t="s">
        <v>789</v>
      </c>
      <c r="D424" s="281" t="s">
        <v>802</v>
      </c>
      <c r="E424" s="187" t="s">
        <v>802</v>
      </c>
      <c r="F424" s="158" t="s">
        <v>802</v>
      </c>
      <c r="G424" s="158" t="s">
        <v>802</v>
      </c>
      <c r="H424" s="158" t="s">
        <v>802</v>
      </c>
    </row>
    <row r="425" spans="1:8">
      <c r="A425" s="53" t="s">
        <v>116</v>
      </c>
      <c r="B425" s="71" t="s">
        <v>90</v>
      </c>
      <c r="C425" s="54" t="s">
        <v>789</v>
      </c>
      <c r="D425" s="281" t="s">
        <v>802</v>
      </c>
      <c r="E425" s="187" t="s">
        <v>802</v>
      </c>
      <c r="F425" s="158" t="s">
        <v>802</v>
      </c>
      <c r="G425" s="158" t="s">
        <v>802</v>
      </c>
      <c r="H425" s="158" t="s">
        <v>802</v>
      </c>
    </row>
    <row r="426" spans="1:8">
      <c r="A426" s="53" t="s">
        <v>117</v>
      </c>
      <c r="B426" s="71" t="s">
        <v>91</v>
      </c>
      <c r="C426" s="54" t="s">
        <v>789</v>
      </c>
      <c r="D426" s="281" t="s">
        <v>802</v>
      </c>
      <c r="E426" s="187" t="s">
        <v>802</v>
      </c>
      <c r="F426" s="158" t="s">
        <v>802</v>
      </c>
      <c r="G426" s="158" t="s">
        <v>802</v>
      </c>
      <c r="H426" s="158" t="s">
        <v>802</v>
      </c>
    </row>
    <row r="427" spans="1:8">
      <c r="A427" s="53" t="s">
        <v>118</v>
      </c>
      <c r="B427" s="56" t="s">
        <v>714</v>
      </c>
      <c r="C427" s="54" t="s">
        <v>789</v>
      </c>
      <c r="D427" s="308">
        <v>2.681</v>
      </c>
      <c r="E427" s="333">
        <v>2.86</v>
      </c>
      <c r="F427" s="185">
        <f>E427-D427</f>
        <v>0.17899999999999983</v>
      </c>
      <c r="G427" s="186">
        <f t="shared" ref="G427:G428" si="64">F427/D427%</f>
        <v>6.6766132040283406</v>
      </c>
      <c r="H427" s="158" t="s">
        <v>802</v>
      </c>
    </row>
    <row r="428" spans="1:8">
      <c r="A428" s="53" t="s">
        <v>119</v>
      </c>
      <c r="B428" s="56" t="s">
        <v>715</v>
      </c>
      <c r="C428" s="54" t="s">
        <v>789</v>
      </c>
      <c r="D428" s="308">
        <f>D431</f>
        <v>7.0780000000000003</v>
      </c>
      <c r="E428" s="308">
        <f>E431</f>
        <v>6.0149999999999997</v>
      </c>
      <c r="F428" s="185">
        <f>E428-D428</f>
        <v>-1.0630000000000006</v>
      </c>
      <c r="G428" s="186">
        <f t="shared" si="64"/>
        <v>-15.018366770274096</v>
      </c>
      <c r="H428" s="158" t="s">
        <v>802</v>
      </c>
    </row>
    <row r="429" spans="1:8">
      <c r="A429" s="53" t="s">
        <v>120</v>
      </c>
      <c r="B429" s="55" t="s">
        <v>716</v>
      </c>
      <c r="C429" s="54" t="s">
        <v>789</v>
      </c>
      <c r="D429" s="280" t="s">
        <v>802</v>
      </c>
      <c r="E429" s="187" t="s">
        <v>802</v>
      </c>
      <c r="F429" s="158" t="s">
        <v>802</v>
      </c>
      <c r="G429" s="158" t="s">
        <v>802</v>
      </c>
      <c r="H429" s="158" t="s">
        <v>802</v>
      </c>
    </row>
    <row r="430" spans="1:8">
      <c r="A430" s="53" t="s">
        <v>121</v>
      </c>
      <c r="B430" s="55" t="s">
        <v>122</v>
      </c>
      <c r="C430" s="54" t="s">
        <v>789</v>
      </c>
      <c r="D430" s="280" t="s">
        <v>802</v>
      </c>
      <c r="E430" s="187" t="s">
        <v>802</v>
      </c>
      <c r="F430" s="158" t="s">
        <v>802</v>
      </c>
      <c r="G430" s="158" t="s">
        <v>802</v>
      </c>
      <c r="H430" s="158" t="s">
        <v>802</v>
      </c>
    </row>
    <row r="431" spans="1:8">
      <c r="A431" s="277" t="s">
        <v>821</v>
      </c>
      <c r="B431" s="278" t="s">
        <v>822</v>
      </c>
      <c r="C431" s="279" t="s">
        <v>823</v>
      </c>
      <c r="D431" s="308">
        <v>7.0780000000000003</v>
      </c>
      <c r="E431" s="308">
        <v>6.0149999999999997</v>
      </c>
      <c r="F431" s="185">
        <f>E431-D431</f>
        <v>-1.0630000000000006</v>
      </c>
      <c r="G431" s="186">
        <f t="shared" ref="G431" si="65">F431/D431%</f>
        <v>-15.018366770274096</v>
      </c>
      <c r="H431" s="280" t="s">
        <v>802</v>
      </c>
    </row>
    <row r="432" spans="1:8">
      <c r="A432" s="53" t="s">
        <v>123</v>
      </c>
      <c r="B432" s="70" t="s">
        <v>124</v>
      </c>
      <c r="C432" s="54" t="s">
        <v>789</v>
      </c>
      <c r="D432" s="282" t="s">
        <v>802</v>
      </c>
      <c r="E432" s="187" t="s">
        <v>802</v>
      </c>
      <c r="F432" s="158" t="s">
        <v>802</v>
      </c>
      <c r="G432" s="158" t="s">
        <v>802</v>
      </c>
      <c r="H432" s="158" t="s">
        <v>802</v>
      </c>
    </row>
    <row r="433" spans="1:8">
      <c r="A433" s="53" t="s">
        <v>125</v>
      </c>
      <c r="B433" s="56" t="s">
        <v>126</v>
      </c>
      <c r="C433" s="54" t="s">
        <v>789</v>
      </c>
      <c r="D433" s="274" t="s">
        <v>802</v>
      </c>
      <c r="E433" s="187" t="s">
        <v>802</v>
      </c>
      <c r="F433" s="158" t="s">
        <v>802</v>
      </c>
      <c r="G433" s="158" t="s">
        <v>802</v>
      </c>
      <c r="H433" s="158" t="s">
        <v>802</v>
      </c>
    </row>
    <row r="434" spans="1:8">
      <c r="A434" s="53" t="s">
        <v>127</v>
      </c>
      <c r="B434" s="56" t="s">
        <v>128</v>
      </c>
      <c r="C434" s="54" t="s">
        <v>789</v>
      </c>
      <c r="D434" s="274" t="s">
        <v>802</v>
      </c>
      <c r="E434" s="187" t="s">
        <v>802</v>
      </c>
      <c r="F434" s="158" t="s">
        <v>802</v>
      </c>
      <c r="G434" s="158" t="s">
        <v>802</v>
      </c>
      <c r="H434" s="158" t="s">
        <v>802</v>
      </c>
    </row>
    <row r="435" spans="1:8">
      <c r="A435" s="53" t="s">
        <v>129</v>
      </c>
      <c r="B435" s="56" t="s">
        <v>717</v>
      </c>
      <c r="C435" s="54" t="s">
        <v>789</v>
      </c>
      <c r="D435" s="274" t="s">
        <v>802</v>
      </c>
      <c r="E435" s="187" t="s">
        <v>802</v>
      </c>
      <c r="F435" s="158" t="s">
        <v>802</v>
      </c>
      <c r="G435" s="158" t="s">
        <v>802</v>
      </c>
      <c r="H435" s="158" t="s">
        <v>802</v>
      </c>
    </row>
    <row r="436" spans="1:8">
      <c r="A436" s="53" t="s">
        <v>130</v>
      </c>
      <c r="B436" s="56" t="s">
        <v>131</v>
      </c>
      <c r="C436" s="54" t="s">
        <v>789</v>
      </c>
      <c r="D436" s="274" t="s">
        <v>802</v>
      </c>
      <c r="E436" s="187" t="s">
        <v>802</v>
      </c>
      <c r="F436" s="158" t="s">
        <v>802</v>
      </c>
      <c r="G436" s="158" t="s">
        <v>802</v>
      </c>
      <c r="H436" s="158" t="s">
        <v>802</v>
      </c>
    </row>
    <row r="437" spans="1:8">
      <c r="A437" s="53" t="s">
        <v>132</v>
      </c>
      <c r="B437" s="56" t="s">
        <v>133</v>
      </c>
      <c r="C437" s="54" t="s">
        <v>789</v>
      </c>
      <c r="D437" s="274" t="s">
        <v>802</v>
      </c>
      <c r="E437" s="187" t="s">
        <v>802</v>
      </c>
      <c r="F437" s="158" t="s">
        <v>802</v>
      </c>
      <c r="G437" s="158" t="s">
        <v>802</v>
      </c>
      <c r="H437" s="158" t="s">
        <v>802</v>
      </c>
    </row>
    <row r="438" spans="1:8">
      <c r="A438" s="53" t="s">
        <v>134</v>
      </c>
      <c r="B438" s="55" t="s">
        <v>135</v>
      </c>
      <c r="C438" s="54" t="s">
        <v>789</v>
      </c>
      <c r="D438" s="274" t="s">
        <v>802</v>
      </c>
      <c r="E438" s="187" t="s">
        <v>802</v>
      </c>
      <c r="F438" s="158" t="s">
        <v>802</v>
      </c>
      <c r="G438" s="158" t="s">
        <v>802</v>
      </c>
      <c r="H438" s="158" t="s">
        <v>802</v>
      </c>
    </row>
    <row r="439" spans="1:8" ht="31.5">
      <c r="A439" s="53" t="s">
        <v>136</v>
      </c>
      <c r="B439" s="57" t="s">
        <v>137</v>
      </c>
      <c r="C439" s="54" t="s">
        <v>789</v>
      </c>
      <c r="D439" s="274" t="s">
        <v>802</v>
      </c>
      <c r="E439" s="187" t="s">
        <v>802</v>
      </c>
      <c r="F439" s="158" t="s">
        <v>802</v>
      </c>
      <c r="G439" s="158" t="s">
        <v>802</v>
      </c>
      <c r="H439" s="158" t="s">
        <v>802</v>
      </c>
    </row>
    <row r="440" spans="1:8">
      <c r="A440" s="53" t="s">
        <v>138</v>
      </c>
      <c r="B440" s="55" t="s">
        <v>139</v>
      </c>
      <c r="C440" s="54" t="s">
        <v>789</v>
      </c>
      <c r="D440" s="274" t="s">
        <v>802</v>
      </c>
      <c r="E440" s="187" t="s">
        <v>802</v>
      </c>
      <c r="F440" s="158" t="s">
        <v>802</v>
      </c>
      <c r="G440" s="158" t="s">
        <v>802</v>
      </c>
      <c r="H440" s="158" t="s">
        <v>802</v>
      </c>
    </row>
    <row r="441" spans="1:8" ht="31.5">
      <c r="A441" s="53" t="s">
        <v>140</v>
      </c>
      <c r="B441" s="57" t="s">
        <v>141</v>
      </c>
      <c r="C441" s="54" t="s">
        <v>789</v>
      </c>
      <c r="D441" s="274" t="s">
        <v>802</v>
      </c>
      <c r="E441" s="187" t="s">
        <v>802</v>
      </c>
      <c r="F441" s="158" t="s">
        <v>802</v>
      </c>
      <c r="G441" s="158" t="s">
        <v>802</v>
      </c>
      <c r="H441" s="158" t="s">
        <v>802</v>
      </c>
    </row>
    <row r="442" spans="1:8">
      <c r="A442" s="53" t="s">
        <v>142</v>
      </c>
      <c r="B442" s="56" t="s">
        <v>143</v>
      </c>
      <c r="C442" s="54" t="s">
        <v>789</v>
      </c>
      <c r="D442" s="274" t="s">
        <v>802</v>
      </c>
      <c r="E442" s="187" t="s">
        <v>802</v>
      </c>
      <c r="F442" s="158" t="s">
        <v>802</v>
      </c>
      <c r="G442" s="158" t="s">
        <v>802</v>
      </c>
      <c r="H442" s="158" t="s">
        <v>802</v>
      </c>
    </row>
    <row r="443" spans="1:8" ht="16.5" thickBot="1">
      <c r="A443" s="59" t="s">
        <v>144</v>
      </c>
      <c r="B443" s="72" t="s">
        <v>145</v>
      </c>
      <c r="C443" s="60" t="s">
        <v>789</v>
      </c>
      <c r="D443" s="274" t="s">
        <v>802</v>
      </c>
      <c r="E443" s="187" t="s">
        <v>802</v>
      </c>
      <c r="F443" s="158" t="s">
        <v>802</v>
      </c>
      <c r="G443" s="158" t="s">
        <v>802</v>
      </c>
      <c r="H443" s="158" t="s">
        <v>802</v>
      </c>
    </row>
    <row r="444" spans="1:8">
      <c r="A444" s="51" t="s">
        <v>239</v>
      </c>
      <c r="B444" s="52" t="s">
        <v>232</v>
      </c>
      <c r="C444" s="73" t="s">
        <v>330</v>
      </c>
      <c r="D444" s="274" t="s">
        <v>802</v>
      </c>
      <c r="E444" s="187" t="s">
        <v>802</v>
      </c>
      <c r="F444" s="158" t="s">
        <v>802</v>
      </c>
      <c r="G444" s="158" t="s">
        <v>802</v>
      </c>
      <c r="H444" s="158" t="s">
        <v>802</v>
      </c>
    </row>
    <row r="445" spans="1:8" ht="47.25">
      <c r="A445" s="74" t="s">
        <v>718</v>
      </c>
      <c r="B445" s="56" t="s">
        <v>719</v>
      </c>
      <c r="C445" s="60" t="s">
        <v>789</v>
      </c>
      <c r="D445" s="274" t="s">
        <v>802</v>
      </c>
      <c r="E445" s="187" t="s">
        <v>802</v>
      </c>
      <c r="F445" s="158" t="s">
        <v>802</v>
      </c>
      <c r="G445" s="158" t="s">
        <v>802</v>
      </c>
      <c r="H445" s="158" t="s">
        <v>802</v>
      </c>
    </row>
    <row r="446" spans="1:8">
      <c r="A446" s="74" t="s">
        <v>242</v>
      </c>
      <c r="B446" s="55" t="s">
        <v>720</v>
      </c>
      <c r="C446" s="54" t="s">
        <v>789</v>
      </c>
      <c r="D446" s="274" t="s">
        <v>802</v>
      </c>
      <c r="E446" s="187" t="s">
        <v>802</v>
      </c>
      <c r="F446" s="158" t="s">
        <v>802</v>
      </c>
      <c r="G446" s="158" t="s">
        <v>802</v>
      </c>
      <c r="H446" s="158" t="s">
        <v>802</v>
      </c>
    </row>
    <row r="447" spans="1:8" ht="31.5">
      <c r="A447" s="74" t="s">
        <v>243</v>
      </c>
      <c r="B447" s="55" t="s">
        <v>721</v>
      </c>
      <c r="C447" s="60" t="s">
        <v>789</v>
      </c>
      <c r="D447" s="274" t="s">
        <v>802</v>
      </c>
      <c r="E447" s="187" t="s">
        <v>802</v>
      </c>
      <c r="F447" s="158" t="s">
        <v>802</v>
      </c>
      <c r="G447" s="158" t="s">
        <v>802</v>
      </c>
      <c r="H447" s="158" t="s">
        <v>802</v>
      </c>
    </row>
    <row r="448" spans="1:8">
      <c r="A448" s="74" t="s">
        <v>244</v>
      </c>
      <c r="B448" s="55" t="s">
        <v>722</v>
      </c>
      <c r="C448" s="60" t="s">
        <v>789</v>
      </c>
      <c r="D448" s="274" t="s">
        <v>802</v>
      </c>
      <c r="E448" s="187" t="s">
        <v>802</v>
      </c>
      <c r="F448" s="158" t="s">
        <v>802</v>
      </c>
      <c r="G448" s="158" t="s">
        <v>802</v>
      </c>
      <c r="H448" s="158" t="s">
        <v>802</v>
      </c>
    </row>
    <row r="449" spans="1:8" ht="31.5">
      <c r="A449" s="74" t="s">
        <v>245</v>
      </c>
      <c r="B449" s="56" t="s">
        <v>723</v>
      </c>
      <c r="C449" s="64" t="s">
        <v>330</v>
      </c>
      <c r="D449" s="274" t="s">
        <v>802</v>
      </c>
      <c r="E449" s="187" t="s">
        <v>802</v>
      </c>
      <c r="F449" s="158" t="s">
        <v>802</v>
      </c>
      <c r="G449" s="158" t="s">
        <v>802</v>
      </c>
      <c r="H449" s="158" t="s">
        <v>802</v>
      </c>
    </row>
    <row r="450" spans="1:8">
      <c r="A450" s="74" t="s">
        <v>724</v>
      </c>
      <c r="B450" s="55" t="s">
        <v>725</v>
      </c>
      <c r="C450" s="60" t="s">
        <v>789</v>
      </c>
      <c r="D450" s="274" t="s">
        <v>802</v>
      </c>
      <c r="E450" s="187" t="s">
        <v>802</v>
      </c>
      <c r="F450" s="158" t="s">
        <v>802</v>
      </c>
      <c r="G450" s="158" t="s">
        <v>802</v>
      </c>
      <c r="H450" s="158" t="s">
        <v>802</v>
      </c>
    </row>
    <row r="451" spans="1:8">
      <c r="A451" s="74" t="s">
        <v>726</v>
      </c>
      <c r="B451" s="55" t="s">
        <v>727</v>
      </c>
      <c r="C451" s="60" t="s">
        <v>789</v>
      </c>
      <c r="D451" s="274" t="s">
        <v>802</v>
      </c>
      <c r="E451" s="187" t="s">
        <v>802</v>
      </c>
      <c r="F451" s="158" t="s">
        <v>802</v>
      </c>
      <c r="G451" s="158" t="s">
        <v>802</v>
      </c>
      <c r="H451" s="158" t="s">
        <v>802</v>
      </c>
    </row>
    <row r="452" spans="1:8" ht="16.5" thickBot="1">
      <c r="A452" s="75" t="s">
        <v>728</v>
      </c>
      <c r="B452" s="76" t="s">
        <v>729</v>
      </c>
      <c r="C452" s="62" t="s">
        <v>789</v>
      </c>
      <c r="D452" s="274" t="s">
        <v>802</v>
      </c>
      <c r="E452" s="187" t="s">
        <v>802</v>
      </c>
      <c r="F452" s="158" t="s">
        <v>802</v>
      </c>
      <c r="G452" s="158" t="s">
        <v>802</v>
      </c>
      <c r="H452" s="158" t="s">
        <v>802</v>
      </c>
    </row>
    <row r="453" spans="1:8">
      <c r="A453" s="77"/>
      <c r="B453" s="78"/>
      <c r="C453" s="79"/>
      <c r="D453" s="79"/>
      <c r="F453" s="80"/>
      <c r="G453" s="81"/>
      <c r="H453" s="81"/>
    </row>
    <row r="454" spans="1:8">
      <c r="A454" s="77"/>
      <c r="B454" s="78"/>
      <c r="C454" s="79"/>
      <c r="D454" s="79"/>
      <c r="F454" s="80"/>
      <c r="G454" s="81"/>
      <c r="H454" s="81"/>
    </row>
    <row r="455" spans="1:8">
      <c r="A455" s="140" t="s">
        <v>730</v>
      </c>
      <c r="B455" s="78"/>
      <c r="C455" s="79"/>
      <c r="D455" s="79"/>
      <c r="F455" s="80"/>
      <c r="G455" s="81"/>
      <c r="H455" s="81"/>
    </row>
    <row r="456" spans="1:8">
      <c r="A456" s="447" t="s">
        <v>731</v>
      </c>
      <c r="B456" s="447"/>
      <c r="C456" s="447"/>
      <c r="D456" s="447"/>
      <c r="E456" s="447"/>
      <c r="F456" s="447"/>
      <c r="G456" s="447"/>
      <c r="H456" s="447"/>
    </row>
    <row r="457" spans="1:8">
      <c r="A457" s="447" t="s">
        <v>732</v>
      </c>
      <c r="B457" s="447"/>
      <c r="C457" s="447"/>
      <c r="D457" s="447"/>
      <c r="E457" s="447"/>
      <c r="F457" s="447"/>
      <c r="G457" s="447"/>
      <c r="H457" s="447"/>
    </row>
    <row r="458" spans="1:8">
      <c r="A458" s="447" t="s">
        <v>733</v>
      </c>
      <c r="B458" s="447"/>
      <c r="C458" s="447"/>
      <c r="D458" s="447"/>
      <c r="E458" s="447"/>
      <c r="F458" s="447"/>
      <c r="G458" s="447"/>
      <c r="H458" s="447"/>
    </row>
    <row r="459" spans="1:8" ht="26.25" customHeight="1">
      <c r="A459" s="426" t="s">
        <v>734</v>
      </c>
      <c r="B459" s="426"/>
      <c r="C459" s="426"/>
      <c r="D459" s="426"/>
      <c r="E459" s="426"/>
      <c r="F459" s="426"/>
      <c r="G459" s="426"/>
      <c r="H459" s="426"/>
    </row>
    <row r="460" spans="1:8">
      <c r="A460" s="439" t="s">
        <v>735</v>
      </c>
      <c r="B460" s="439"/>
      <c r="C460" s="439"/>
      <c r="D460" s="439"/>
      <c r="E460" s="439"/>
      <c r="F460" s="439"/>
      <c r="G460" s="439"/>
      <c r="H460" s="439"/>
    </row>
  </sheetData>
  <customSheetViews>
    <customSheetView guid="{500C2F4F-1743-499A-A051-20565DBF52B2}" scale="90" showPageBreaks="1" printArea="1" view="pageBreakPreview">
      <selection activeCell="K13" sqref="K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8">
    <mergeCell ref="A460:H460"/>
    <mergeCell ref="D19:E19"/>
    <mergeCell ref="F19:G19"/>
    <mergeCell ref="H19:H20"/>
    <mergeCell ref="D370:E370"/>
    <mergeCell ref="F370:G370"/>
    <mergeCell ref="H370:H371"/>
    <mergeCell ref="A373:B373"/>
    <mergeCell ref="A456:H456"/>
    <mergeCell ref="A457:H457"/>
    <mergeCell ref="A458:H458"/>
    <mergeCell ref="A22:H22"/>
    <mergeCell ref="A166:H166"/>
    <mergeCell ref="A318:H318"/>
    <mergeCell ref="A368:H369"/>
    <mergeCell ref="A370:A371"/>
    <mergeCell ref="A18:H18"/>
    <mergeCell ref="A459:H459"/>
    <mergeCell ref="A6:H7"/>
    <mergeCell ref="A9:B9"/>
    <mergeCell ref="A12:B12"/>
    <mergeCell ref="A14:B14"/>
    <mergeCell ref="A15:B15"/>
    <mergeCell ref="B370:B371"/>
    <mergeCell ref="C370:C371"/>
    <mergeCell ref="A19:A20"/>
    <mergeCell ref="B19:B20"/>
    <mergeCell ref="C19:C20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  <ignoredErrors>
    <ignoredError sqref="D374:E3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'1Ф'!Область_печати</vt:lpstr>
      <vt:lpstr>'2 Осв'!Область_печати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comp</cp:lastModifiedBy>
  <cp:lastPrinted>2022-03-03T08:46:01Z</cp:lastPrinted>
  <dcterms:created xsi:type="dcterms:W3CDTF">2009-07-27T10:10:26Z</dcterms:created>
  <dcterms:modified xsi:type="dcterms:W3CDTF">2024-02-27T04:49:37Z</dcterms:modified>
</cp:coreProperties>
</file>